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2022 г\за ноябрь\Ведомости в КВАДРУ\Разумное, Бельгина, Филиппова\"/>
    </mc:Choice>
  </mc:AlternateContent>
  <bookViews>
    <workbookView xWindow="0" yWindow="0" windowWidth="28605" windowHeight="11595" activeTab="1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O86" i="1" l="1"/>
  <c r="O85" i="1" l="1"/>
  <c r="K85" i="1" s="1"/>
  <c r="C83" i="2" l="1"/>
  <c r="G6" i="1" l="1"/>
  <c r="G5" i="1"/>
  <c r="G4" i="1"/>
  <c r="G3" i="1"/>
  <c r="J83" i="1" l="1"/>
  <c r="G80" i="1" l="1"/>
  <c r="G79" i="1"/>
  <c r="G81" i="1"/>
  <c r="G82" i="1"/>
  <c r="B83" i="2" l="1"/>
  <c r="I88" i="1" l="1"/>
  <c r="I85" i="1" s="1"/>
  <c r="J93" i="1" l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l="1"/>
  <c r="H3" i="1" s="1"/>
  <c r="I3" i="1" s="1"/>
  <c r="I87" i="1"/>
  <c r="H59" i="1" l="1"/>
  <c r="I59" i="1" s="1"/>
  <c r="H8" i="1"/>
  <c r="I8" i="1" s="1"/>
  <c r="H27" i="1"/>
  <c r="I27" i="1" s="1"/>
  <c r="H17" i="1"/>
  <c r="I17" i="1" s="1"/>
  <c r="H5" i="1"/>
  <c r="I5" i="1" s="1"/>
  <c r="H76" i="1"/>
  <c r="I76" i="1" s="1"/>
  <c r="H79" i="1"/>
  <c r="I79" i="1" s="1"/>
  <c r="H6" i="1"/>
  <c r="I6" i="1" s="1"/>
  <c r="H53" i="1"/>
  <c r="I53" i="1" s="1"/>
  <c r="H4" i="1"/>
  <c r="I4" i="1" s="1"/>
  <c r="H7" i="1"/>
  <c r="I7" i="1" s="1"/>
  <c r="H80" i="1"/>
  <c r="I80" i="1" s="1"/>
  <c r="H61" i="1"/>
  <c r="I61" i="1" s="1"/>
  <c r="H62" i="1"/>
  <c r="I62" i="1" s="1"/>
  <c r="H72" i="1"/>
  <c r="I72" i="1" s="1"/>
  <c r="H75" i="1"/>
  <c r="I75" i="1" s="1"/>
  <c r="H45" i="1"/>
  <c r="I45" i="1" s="1"/>
  <c r="H13" i="1"/>
  <c r="I13" i="1" s="1"/>
  <c r="H74" i="1"/>
  <c r="I74" i="1" s="1"/>
  <c r="H54" i="1"/>
  <c r="I54" i="1" s="1"/>
  <c r="H77" i="1"/>
  <c r="I77" i="1" s="1"/>
  <c r="H52" i="1"/>
  <c r="I52" i="1" s="1"/>
  <c r="H20" i="1"/>
  <c r="I20" i="1" s="1"/>
  <c r="H21" i="1"/>
  <c r="I21" i="1" s="1"/>
  <c r="H82" i="1"/>
  <c r="I82" i="1" s="1"/>
  <c r="H81" i="1"/>
  <c r="I81" i="1" s="1"/>
  <c r="H51" i="1"/>
  <c r="I51" i="1" s="1"/>
  <c r="H18" i="1"/>
  <c r="I18" i="1" s="1"/>
  <c r="H30" i="1"/>
  <c r="I30" i="1" s="1"/>
  <c r="H32" i="1"/>
  <c r="I32" i="1" s="1"/>
  <c r="H10" i="1"/>
  <c r="I10" i="1" s="1"/>
  <c r="H29" i="1"/>
  <c r="I29" i="1" s="1"/>
  <c r="H71" i="1"/>
  <c r="I71" i="1" s="1"/>
  <c r="H73" i="1"/>
  <c r="I73" i="1" s="1"/>
  <c r="H69" i="1"/>
  <c r="I69" i="1" s="1"/>
  <c r="H23" i="1"/>
  <c r="I23" i="1" s="1"/>
  <c r="H63" i="1"/>
  <c r="I63" i="1" s="1"/>
  <c r="H46" i="1"/>
  <c r="I46" i="1" s="1"/>
  <c r="H26" i="1"/>
  <c r="I26" i="1" s="1"/>
  <c r="H14" i="1"/>
  <c r="I14" i="1" s="1"/>
  <c r="H42" i="1"/>
  <c r="I42" i="1" s="1"/>
  <c r="H55" i="1"/>
  <c r="I55" i="1" s="1"/>
  <c r="H60" i="1"/>
  <c r="I60" i="1" s="1"/>
  <c r="H66" i="1"/>
  <c r="I66" i="1" s="1"/>
  <c r="H34" i="1"/>
  <c r="I34" i="1" s="1"/>
  <c r="H11" i="1"/>
  <c r="I11" i="1" s="1"/>
  <c r="H25" i="1"/>
  <c r="I25" i="1" s="1"/>
  <c r="H39" i="1"/>
  <c r="I39" i="1" s="1"/>
  <c r="H33" i="1"/>
  <c r="I33" i="1" s="1"/>
  <c r="H47" i="1"/>
  <c r="I47" i="1" s="1"/>
  <c r="H49" i="1"/>
  <c r="I49" i="1" s="1"/>
  <c r="H38" i="1"/>
  <c r="I38" i="1" s="1"/>
  <c r="H56" i="1"/>
  <c r="I56" i="1" s="1"/>
  <c r="H35" i="1"/>
  <c r="I35" i="1" s="1"/>
  <c r="H68" i="1"/>
  <c r="I68" i="1" s="1"/>
  <c r="H37" i="1"/>
  <c r="I37" i="1" s="1"/>
  <c r="H64" i="1"/>
  <c r="I64" i="1" s="1"/>
  <c r="H50" i="1"/>
  <c r="I50" i="1" s="1"/>
  <c r="H44" i="1"/>
  <c r="I44" i="1" s="1"/>
  <c r="H41" i="1"/>
  <c r="I41" i="1" s="1"/>
  <c r="H15" i="1"/>
  <c r="I15" i="1" s="1"/>
  <c r="H36" i="1"/>
  <c r="I36" i="1" s="1"/>
  <c r="H9" i="1"/>
  <c r="I9" i="1" s="1"/>
  <c r="H31" i="1"/>
  <c r="I31" i="1" s="1"/>
  <c r="H65" i="1"/>
  <c r="I65" i="1" s="1"/>
  <c r="H12" i="1"/>
  <c r="I12" i="1" s="1"/>
  <c r="H57" i="1"/>
  <c r="I57" i="1" s="1"/>
  <c r="H19" i="1"/>
  <c r="I19" i="1" s="1"/>
  <c r="H48" i="1"/>
  <c r="I48" i="1" s="1"/>
  <c r="H70" i="1"/>
  <c r="I70" i="1" s="1"/>
  <c r="H43" i="1"/>
  <c r="I43" i="1" s="1"/>
  <c r="H16" i="1"/>
  <c r="I16" i="1" s="1"/>
  <c r="H22" i="1"/>
  <c r="I22" i="1" s="1"/>
  <c r="H28" i="1"/>
  <c r="I28" i="1" s="1"/>
  <c r="H58" i="1"/>
  <c r="I58" i="1" s="1"/>
  <c r="H40" i="1"/>
  <c r="I40" i="1" s="1"/>
  <c r="H67" i="1"/>
  <c r="I67" i="1" s="1"/>
  <c r="H24" i="1"/>
  <c r="I24" i="1" s="1"/>
  <c r="H78" i="1"/>
  <c r="I78" i="1" s="1"/>
  <c r="H83" i="1" l="1"/>
</calcChain>
</file>

<file path=xl/sharedStrings.xml><?xml version="1.0" encoding="utf-8"?>
<sst xmlns="http://schemas.openxmlformats.org/spreadsheetml/2006/main" count="128" uniqueCount="38">
  <si>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</si>
  <si>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</si>
  <si>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</si>
  <si>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</si>
  <si>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</si>
  <si>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</si>
  <si>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</si>
  <si>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</si>
  <si>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</si>
  <si>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</si>
  <si>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</si>
  <si>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</si>
  <si>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</si>
  <si>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</si>
  <si>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</si>
  <si>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</si>
  <si>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</si>
  <si>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</si>
  <si>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</si>
  <si>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</si>
  <si>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</si>
  <si>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</si>
  <si>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</si>
  <si>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</si>
  <si>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</si>
  <si>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</si>
  <si>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</si>
  <si>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</si>
  <si>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</si>
  <si>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</si>
  <si>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</si>
  <si>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</si>
  <si>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</si>
  <si>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</si>
  <si>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</si>
  <si>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</si>
  <si>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</si>
  <si>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r>
      <t xml:space="preserve">пгт. Разумное, ул. Бельгина, д. 8,            </t>
    </r>
    <r>
      <rPr>
        <b/>
        <u/>
        <sz val="11"/>
        <color rgb="FF000000"/>
        <rFont val="Liberation Sans"/>
        <charset val="204"/>
      </rPr>
      <t>ноябрь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</si>
</sst>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1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55" zoomScale="90" zoomScaleNormal="90" workbookViewId="0">
      <selection activeCell="I3" sqref="I3:I82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44859</v>
      </c>
      <c r="F2" s="49">
        <v>44890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11</v>
      </c>
      <c r="D3" s="39">
        <v>2022</v>
      </c>
      <c r="E3" s="50">
        <v>8.3612000000000002</v>
      </c>
      <c r="F3" s="50">
        <v>9.4959000000000007</v>
      </c>
      <c r="G3" s="48">
        <f>SUM(F3-E3)</f>
        <v>1.1347000000000005</v>
      </c>
      <c r="H3" s="16">
        <f>$I$84*(J3/$I$88)</f>
        <v>0.168513015134863</v>
      </c>
      <c r="I3" s="16">
        <f>G3+H3</f>
        <v>1.3032130151348635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v>11</v>
      </c>
      <c r="D4" s="39">
        <v>2022</v>
      </c>
      <c r="E4" s="51">
        <v>0</v>
      </c>
      <c r="F4" s="51">
        <v>0</v>
      </c>
      <c r="G4" s="48">
        <f>SUM(F4-E4)</f>
        <v>0</v>
      </c>
      <c r="H4" s="16">
        <f t="shared" ref="H4:H8" si="0">$I$84*(J4/$I$88)</f>
        <v>7.9981627478085543E-2</v>
      </c>
      <c r="I4" s="16">
        <f t="shared" ref="I4:I34" si="1">G4+H4</f>
        <v>7.9981627478085543E-2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v>11</v>
      </c>
      <c r="D5" s="39">
        <v>2022</v>
      </c>
      <c r="E5" s="51">
        <v>4.9489000000000001</v>
      </c>
      <c r="F5" s="51">
        <v>5.4375</v>
      </c>
      <c r="G5" s="48">
        <f>SUM(F5-E5)</f>
        <v>0.48859999999999992</v>
      </c>
      <c r="H5" s="16">
        <f t="shared" si="0"/>
        <v>0.14093314359069559</v>
      </c>
      <c r="I5" s="16">
        <f t="shared" ref="I5:I19" si="2">G5+H5</f>
        <v>0.62953314359069545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v>11</v>
      </c>
      <c r="D6" s="39">
        <v>2022</v>
      </c>
      <c r="E6" s="50">
        <v>5.1706000000000003</v>
      </c>
      <c r="F6" s="50">
        <v>5.1706000000000003</v>
      </c>
      <c r="G6" s="48">
        <f>SUM(F6-E6)</f>
        <v>0</v>
      </c>
      <c r="H6" s="16">
        <f t="shared" si="0"/>
        <v>0.15941165752528774</v>
      </c>
      <c r="I6" s="16">
        <f t="shared" si="2"/>
        <v>0.15941165752528774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v>11</v>
      </c>
      <c r="D7" s="39">
        <v>2022</v>
      </c>
      <c r="E7" s="50">
        <v>4.0517000000000003</v>
      </c>
      <c r="F7" s="50">
        <v>4.5495999999999999</v>
      </c>
      <c r="G7" s="48">
        <f t="shared" ref="G7:G34" si="3">SUM(F7-E7)</f>
        <v>0.49789999999999957</v>
      </c>
      <c r="H7" s="16">
        <f t="shared" si="0"/>
        <v>7.8878432616318855E-2</v>
      </c>
      <c r="I7" s="16">
        <f t="shared" si="2"/>
        <v>0.57677843261631845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v>11</v>
      </c>
      <c r="D8" s="39">
        <v>2022</v>
      </c>
      <c r="E8" s="50">
        <v>4.0221999999999998</v>
      </c>
      <c r="F8" s="50">
        <v>4.0221999999999998</v>
      </c>
      <c r="G8" s="48">
        <f t="shared" si="3"/>
        <v>0</v>
      </c>
      <c r="H8" s="16">
        <f t="shared" si="0"/>
        <v>7.8878432616318855E-2</v>
      </c>
      <c r="I8" s="16">
        <f t="shared" si="2"/>
        <v>7.8878432616318855E-2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v>11</v>
      </c>
      <c r="D9" s="39">
        <v>2022</v>
      </c>
      <c r="E9" s="50">
        <v>2.5209999999999999</v>
      </c>
      <c r="F9" s="50">
        <v>2.7658</v>
      </c>
      <c r="G9" s="48">
        <f t="shared" si="3"/>
        <v>0.24480000000000013</v>
      </c>
      <c r="H9" s="16">
        <f t="shared" ref="H9:H34" si="4">$I$84*(J9/$I$88)</f>
        <v>0.14010574744437054</v>
      </c>
      <c r="I9" s="16">
        <f t="shared" si="2"/>
        <v>0.38490574744437067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v>11</v>
      </c>
      <c r="D10" s="39">
        <v>2022</v>
      </c>
      <c r="E10" s="52">
        <v>5.2915999999999999</v>
      </c>
      <c r="F10" s="52">
        <v>5.7858999999999998</v>
      </c>
      <c r="G10" s="48">
        <f t="shared" si="3"/>
        <v>0.49429999999999996</v>
      </c>
      <c r="H10" s="16">
        <f t="shared" si="4"/>
        <v>0.1588600600944044</v>
      </c>
      <c r="I10" s="16">
        <f t="shared" si="2"/>
        <v>0.6531600600944043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v>11</v>
      </c>
      <c r="D11" s="39">
        <v>2022</v>
      </c>
      <c r="E11" s="52">
        <v>1.7384999999999999</v>
      </c>
      <c r="F11" s="52">
        <v>1.7384999999999999</v>
      </c>
      <c r="G11" s="48">
        <f t="shared" si="3"/>
        <v>0</v>
      </c>
      <c r="H11" s="16">
        <f t="shared" si="4"/>
        <v>7.8051036469993826E-2</v>
      </c>
      <c r="I11" s="16">
        <f t="shared" si="2"/>
        <v>7.8051036469993826E-2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v>11</v>
      </c>
      <c r="D12" s="39">
        <v>2022</v>
      </c>
      <c r="E12" s="50">
        <v>0.82110000000000005</v>
      </c>
      <c r="F12" s="50">
        <v>1.3095000000000001</v>
      </c>
      <c r="G12" s="48">
        <f t="shared" si="3"/>
        <v>0.48840000000000006</v>
      </c>
      <c r="H12" s="16">
        <f t="shared" si="4"/>
        <v>7.8326835185435498E-2</v>
      </c>
      <c r="I12" s="16">
        <f t="shared" si="2"/>
        <v>0.56672683518543554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v>11</v>
      </c>
      <c r="D13" s="39">
        <v>2022</v>
      </c>
      <c r="E13" s="50">
        <v>6.1432000000000002</v>
      </c>
      <c r="F13" s="50">
        <v>6.4865000000000004</v>
      </c>
      <c r="G13" s="48">
        <f t="shared" si="3"/>
        <v>0.34330000000000016</v>
      </c>
      <c r="H13" s="16">
        <f t="shared" si="4"/>
        <v>0.13982994872892887</v>
      </c>
      <c r="I13" s="16">
        <f t="shared" si="2"/>
        <v>0.483129948728929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v>11</v>
      </c>
      <c r="D14" s="39">
        <v>2022</v>
      </c>
      <c r="E14" s="50">
        <v>7.8361999999999998</v>
      </c>
      <c r="F14" s="50">
        <v>8.5846</v>
      </c>
      <c r="G14" s="48">
        <f t="shared" si="3"/>
        <v>0.74840000000000018</v>
      </c>
      <c r="H14" s="16">
        <f t="shared" si="4"/>
        <v>0.15941165752528774</v>
      </c>
      <c r="I14" s="16">
        <f t="shared" si="2"/>
        <v>0.90781165752528792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v>11</v>
      </c>
      <c r="D15" s="39">
        <v>2022</v>
      </c>
      <c r="E15" s="50">
        <v>3.0859999999999999</v>
      </c>
      <c r="F15" s="50">
        <v>3.5314000000000001</v>
      </c>
      <c r="G15" s="48">
        <f t="shared" si="3"/>
        <v>0.44540000000000024</v>
      </c>
      <c r="H15" s="16">
        <f t="shared" si="4"/>
        <v>7.8602633900877183E-2</v>
      </c>
      <c r="I15" s="16">
        <f t="shared" si="2"/>
        <v>0.52400263390087742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v>11</v>
      </c>
      <c r="D16" s="39">
        <v>2022</v>
      </c>
      <c r="E16" s="50">
        <v>4.6683000000000003</v>
      </c>
      <c r="F16" s="50">
        <v>5.1262999999999996</v>
      </c>
      <c r="G16" s="48">
        <f t="shared" si="3"/>
        <v>0.4579999999999993</v>
      </c>
      <c r="H16" s="16">
        <f t="shared" si="4"/>
        <v>7.9154231331760527E-2</v>
      </c>
      <c r="I16" s="16">
        <f t="shared" si="2"/>
        <v>0.53715423133175988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v>11</v>
      </c>
      <c r="D17" s="39">
        <v>2022</v>
      </c>
      <c r="E17" s="50">
        <v>0.96040000000000003</v>
      </c>
      <c r="F17" s="50">
        <v>0.96040000000000003</v>
      </c>
      <c r="G17" s="48">
        <f t="shared" si="3"/>
        <v>0</v>
      </c>
      <c r="H17" s="16">
        <f t="shared" si="4"/>
        <v>0.14010574744437054</v>
      </c>
      <c r="I17" s="16">
        <f t="shared" si="2"/>
        <v>0.14010574744437054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v>11</v>
      </c>
      <c r="D18" s="39">
        <v>2022</v>
      </c>
      <c r="E18" s="50">
        <v>6.4123000000000001</v>
      </c>
      <c r="F18" s="50">
        <v>7.3196000000000003</v>
      </c>
      <c r="G18" s="48">
        <f t="shared" si="3"/>
        <v>0.90730000000000022</v>
      </c>
      <c r="H18" s="16">
        <f t="shared" si="4"/>
        <v>0.15830846266352105</v>
      </c>
      <c r="I18" s="16">
        <f t="shared" si="2"/>
        <v>1.0656084626635214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v>11</v>
      </c>
      <c r="D19" s="39">
        <v>2022</v>
      </c>
      <c r="E19" s="50">
        <v>4.3079000000000001</v>
      </c>
      <c r="F19" s="50">
        <v>4.3090000000000002</v>
      </c>
      <c r="G19" s="48">
        <f t="shared" si="3"/>
        <v>1.1000000000001009E-3</v>
      </c>
      <c r="H19" s="16">
        <f t="shared" si="4"/>
        <v>7.8878432616318855E-2</v>
      </c>
      <c r="I19" s="16">
        <f t="shared" si="2"/>
        <v>7.9978432616318956E-2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v>11</v>
      </c>
      <c r="D20" s="39">
        <v>2022</v>
      </c>
      <c r="E20" s="50">
        <v>4.8033000000000001</v>
      </c>
      <c r="F20" s="50">
        <v>5.2546999999999997</v>
      </c>
      <c r="G20" s="48">
        <f t="shared" si="3"/>
        <v>0.45139999999999958</v>
      </c>
      <c r="H20" s="16">
        <f t="shared" si="4"/>
        <v>7.9154231331760527E-2</v>
      </c>
      <c r="I20" s="16">
        <f t="shared" si="1"/>
        <v>0.53055423133176016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v>11</v>
      </c>
      <c r="D21" s="39">
        <v>2022</v>
      </c>
      <c r="E21" s="50">
        <v>2.835</v>
      </c>
      <c r="F21" s="50">
        <v>2.8361999999999998</v>
      </c>
      <c r="G21" s="48">
        <f t="shared" si="3"/>
        <v>1.1999999999998678E-3</v>
      </c>
      <c r="H21" s="16">
        <f t="shared" si="4"/>
        <v>0.14065734487525389</v>
      </c>
      <c r="I21" s="16">
        <f t="shared" si="1"/>
        <v>0.14185734487525375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v>11</v>
      </c>
      <c r="D22" s="39">
        <v>2022</v>
      </c>
      <c r="E22" s="50">
        <v>2.8361999999999998</v>
      </c>
      <c r="F22" s="50">
        <v>2.8833000000000002</v>
      </c>
      <c r="G22" s="48">
        <f t="shared" si="3"/>
        <v>4.7100000000000364E-2</v>
      </c>
      <c r="H22" s="16">
        <f t="shared" si="4"/>
        <v>0.15830846266352105</v>
      </c>
      <c r="I22" s="16">
        <f t="shared" si="1"/>
        <v>0.20540846266352142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v>11</v>
      </c>
      <c r="D23" s="39">
        <v>2022</v>
      </c>
      <c r="E23" s="50">
        <v>8.6999999999999994E-3</v>
      </c>
      <c r="F23" s="50">
        <v>8.6999999999999994E-3</v>
      </c>
      <c r="G23" s="48">
        <f t="shared" si="3"/>
        <v>0</v>
      </c>
      <c r="H23" s="16">
        <f t="shared" si="4"/>
        <v>7.8602633900877183E-2</v>
      </c>
      <c r="I23" s="16">
        <f t="shared" si="1"/>
        <v>7.8602633900877183E-2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v>11</v>
      </c>
      <c r="D24" s="39">
        <v>2022</v>
      </c>
      <c r="E24" s="50">
        <v>5.0936000000000003</v>
      </c>
      <c r="F24" s="50">
        <v>5.5664999999999996</v>
      </c>
      <c r="G24" s="48">
        <f t="shared" si="3"/>
        <v>0.47289999999999921</v>
      </c>
      <c r="H24" s="16">
        <f t="shared" si="4"/>
        <v>7.8878432616318855E-2</v>
      </c>
      <c r="I24" s="16">
        <f t="shared" si="1"/>
        <v>0.55177843261631809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v>11</v>
      </c>
      <c r="D25" s="39">
        <v>2022</v>
      </c>
      <c r="E25" s="50">
        <v>6.1554000000000002</v>
      </c>
      <c r="F25" s="50">
        <v>6.8266</v>
      </c>
      <c r="G25" s="48">
        <f t="shared" si="3"/>
        <v>0.6711999999999998</v>
      </c>
      <c r="H25" s="16">
        <f t="shared" si="4"/>
        <v>0.14120894230613726</v>
      </c>
      <c r="I25" s="16">
        <f t="shared" si="1"/>
        <v>0.81240894230613703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v>11</v>
      </c>
      <c r="D26" s="39">
        <v>2022</v>
      </c>
      <c r="E26" s="50">
        <v>6.8057999999999996</v>
      </c>
      <c r="F26" s="50">
        <v>7.6315999999999997</v>
      </c>
      <c r="G26" s="48">
        <f t="shared" si="3"/>
        <v>0.82580000000000009</v>
      </c>
      <c r="H26" s="16">
        <f t="shared" si="4"/>
        <v>0.15858426137896273</v>
      </c>
      <c r="I26" s="16">
        <f t="shared" si="1"/>
        <v>0.98438426137896284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v>11</v>
      </c>
      <c r="D27" s="39">
        <v>2022</v>
      </c>
      <c r="E27" s="50">
        <v>2.8226</v>
      </c>
      <c r="F27" s="50">
        <v>3.2753999999999999</v>
      </c>
      <c r="G27" s="48">
        <f t="shared" si="3"/>
        <v>0.45279999999999987</v>
      </c>
      <c r="H27" s="16">
        <f t="shared" si="4"/>
        <v>7.9154231331760527E-2</v>
      </c>
      <c r="I27" s="16">
        <f t="shared" si="1"/>
        <v>0.53195423133176045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v>11</v>
      </c>
      <c r="D28" s="39">
        <v>2022</v>
      </c>
      <c r="E28" s="50">
        <v>1.5315000000000001</v>
      </c>
      <c r="F28" s="50">
        <v>1.5475000000000001</v>
      </c>
      <c r="G28" s="48">
        <f t="shared" si="3"/>
        <v>1.6000000000000014E-2</v>
      </c>
      <c r="H28" s="16">
        <f t="shared" si="4"/>
        <v>7.9430030047202199E-2</v>
      </c>
      <c r="I28" s="16">
        <f t="shared" si="1"/>
        <v>9.5430030047202213E-2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v>11</v>
      </c>
      <c r="D29" s="39">
        <v>2022</v>
      </c>
      <c r="E29" s="50">
        <v>7.4802</v>
      </c>
      <c r="F29" s="50">
        <v>8.3162000000000003</v>
      </c>
      <c r="G29" s="48">
        <f t="shared" si="3"/>
        <v>0.8360000000000003</v>
      </c>
      <c r="H29" s="16">
        <f t="shared" si="4"/>
        <v>0.14065734487525389</v>
      </c>
      <c r="I29" s="16">
        <f t="shared" si="1"/>
        <v>0.97665734487525424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v>11</v>
      </c>
      <c r="D30" s="39">
        <v>2022</v>
      </c>
      <c r="E30" s="50">
        <v>8.5376999999999992</v>
      </c>
      <c r="F30" s="50">
        <v>9.4594000000000005</v>
      </c>
      <c r="G30" s="48">
        <f t="shared" si="3"/>
        <v>0.9217000000000013</v>
      </c>
      <c r="H30" s="16">
        <f t="shared" si="4"/>
        <v>0.15803266394807935</v>
      </c>
      <c r="I30" s="16">
        <f t="shared" si="1"/>
        <v>1.0797326639480807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v>11</v>
      </c>
      <c r="D31" s="39">
        <v>2022</v>
      </c>
      <c r="E31" s="50">
        <v>3.452</v>
      </c>
      <c r="F31" s="50">
        <v>3.8671000000000002</v>
      </c>
      <c r="G31" s="48">
        <f t="shared" si="3"/>
        <v>0.41510000000000025</v>
      </c>
      <c r="H31" s="16">
        <f t="shared" si="4"/>
        <v>7.8878432616318855E-2</v>
      </c>
      <c r="I31" s="16">
        <f t="shared" si="1"/>
        <v>0.49397843261631913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v>11</v>
      </c>
      <c r="D32" s="39">
        <v>2022</v>
      </c>
      <c r="E32" s="50">
        <v>1.8955</v>
      </c>
      <c r="F32" s="50">
        <v>2.0310999999999999</v>
      </c>
      <c r="G32" s="48">
        <f>SUM(F32-E32)</f>
        <v>0.13559999999999994</v>
      </c>
      <c r="H32" s="16">
        <f t="shared" si="4"/>
        <v>7.9154231331760527E-2</v>
      </c>
      <c r="I32" s="16">
        <f t="shared" si="1"/>
        <v>0.21475423133176047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v>11</v>
      </c>
      <c r="D33" s="39">
        <v>2022</v>
      </c>
      <c r="E33" s="50">
        <v>1.2774000000000001</v>
      </c>
      <c r="F33" s="50">
        <v>1.2774000000000001</v>
      </c>
      <c r="G33" s="48">
        <f t="shared" si="3"/>
        <v>0</v>
      </c>
      <c r="H33" s="16">
        <f t="shared" si="4"/>
        <v>0.14038154615981221</v>
      </c>
      <c r="I33" s="16">
        <f t="shared" si="1"/>
        <v>0.14038154615981221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v>11</v>
      </c>
      <c r="D34" s="39">
        <v>2022</v>
      </c>
      <c r="E34" s="50">
        <v>4.4020000000000001</v>
      </c>
      <c r="F34" s="50">
        <v>4.5159000000000002</v>
      </c>
      <c r="G34" s="48">
        <f t="shared" si="3"/>
        <v>0.11390000000000011</v>
      </c>
      <c r="H34" s="16">
        <f t="shared" si="4"/>
        <v>0.15058609863115416</v>
      </c>
      <c r="I34" s="16">
        <f t="shared" si="1"/>
        <v>0.26448609863115424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v>11</v>
      </c>
      <c r="D35" s="39">
        <v>2022</v>
      </c>
      <c r="E35" s="53">
        <v>2.2462</v>
      </c>
      <c r="F35" s="53">
        <v>2.7040999999999999</v>
      </c>
      <c r="G35" s="48">
        <f t="shared" ref="G35:G66" si="5">SUM(F35-E35)</f>
        <v>0.45789999999999997</v>
      </c>
      <c r="H35" s="16">
        <f t="shared" ref="H35:H66" si="6">$I$84*(J35/$I$88)</f>
        <v>7.9154231331760527E-2</v>
      </c>
      <c r="I35" s="16">
        <f t="shared" ref="I35:I66" si="7">G35+H35</f>
        <v>0.53705423133176056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v>11</v>
      </c>
      <c r="D36" s="39">
        <v>2022</v>
      </c>
      <c r="E36" s="50">
        <v>3.8803000000000001</v>
      </c>
      <c r="F36" s="50">
        <v>4.125</v>
      </c>
      <c r="G36" s="48">
        <f t="shared" si="5"/>
        <v>0.24469999999999992</v>
      </c>
      <c r="H36" s="16">
        <f t="shared" si="6"/>
        <v>7.9430030047202199E-2</v>
      </c>
      <c r="I36" s="16">
        <f t="shared" si="7"/>
        <v>0.32413003004720209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v>11</v>
      </c>
      <c r="D37" s="39">
        <v>2022</v>
      </c>
      <c r="E37" s="50">
        <v>1.5587</v>
      </c>
      <c r="F37" s="50">
        <v>1.6477999999999999</v>
      </c>
      <c r="G37" s="48">
        <f t="shared" si="5"/>
        <v>8.9099999999999957E-2</v>
      </c>
      <c r="H37" s="16">
        <f t="shared" si="6"/>
        <v>0.13376237698921203</v>
      </c>
      <c r="I37" s="16">
        <f t="shared" si="7"/>
        <v>0.22286237698921199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v>11</v>
      </c>
      <c r="D38" s="39">
        <v>2022</v>
      </c>
      <c r="E38" s="50">
        <v>4.4668000000000001</v>
      </c>
      <c r="F38" s="50">
        <v>5.0766999999999998</v>
      </c>
      <c r="G38" s="48">
        <f t="shared" si="5"/>
        <v>0.60989999999999966</v>
      </c>
      <c r="H38" s="16">
        <f t="shared" si="6"/>
        <v>0.17320159329737145</v>
      </c>
      <c r="I38" s="16">
        <f t="shared" si="7"/>
        <v>0.78310159329737106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v>11</v>
      </c>
      <c r="D39" s="39">
        <v>2022</v>
      </c>
      <c r="E39" s="50">
        <v>6.2125000000000004</v>
      </c>
      <c r="F39" s="50">
        <v>7.1071</v>
      </c>
      <c r="G39" s="48">
        <f t="shared" si="5"/>
        <v>0.89459999999999962</v>
      </c>
      <c r="H39" s="16">
        <f t="shared" si="6"/>
        <v>0.17264999586648813</v>
      </c>
      <c r="I39" s="16">
        <f t="shared" si="7"/>
        <v>1.0672499958664878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v>11</v>
      </c>
      <c r="D40" s="39">
        <v>2022</v>
      </c>
      <c r="E40" s="50">
        <v>5.2671000000000001</v>
      </c>
      <c r="F40" s="50">
        <v>5.7557999999999998</v>
      </c>
      <c r="G40" s="48">
        <f t="shared" si="5"/>
        <v>0.48869999999999969</v>
      </c>
      <c r="H40" s="16">
        <f t="shared" si="6"/>
        <v>8.604919921780238E-2</v>
      </c>
      <c r="I40" s="16">
        <f t="shared" si="7"/>
        <v>0.5747491992178021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v>11</v>
      </c>
      <c r="D41" s="39">
        <v>2022</v>
      </c>
      <c r="E41" s="50">
        <v>3.7841</v>
      </c>
      <c r="F41" s="50">
        <v>4.0763999999999996</v>
      </c>
      <c r="G41" s="48">
        <f t="shared" si="5"/>
        <v>0.29229999999999956</v>
      </c>
      <c r="H41" s="16">
        <f t="shared" si="6"/>
        <v>8.604919921780238E-2</v>
      </c>
      <c r="I41" s="16">
        <f t="shared" si="7"/>
        <v>0.37834919921780197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v>11</v>
      </c>
      <c r="D42" s="39">
        <v>2022</v>
      </c>
      <c r="E42" s="51">
        <v>7.5105000000000004</v>
      </c>
      <c r="F42" s="51">
        <v>8.2621000000000002</v>
      </c>
      <c r="G42" s="48">
        <f t="shared" si="5"/>
        <v>0.75159999999999982</v>
      </c>
      <c r="H42" s="16">
        <f t="shared" si="6"/>
        <v>0.17182259972016309</v>
      </c>
      <c r="I42" s="16">
        <f t="shared" si="7"/>
        <v>0.92342259972016294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v>11</v>
      </c>
      <c r="D43" s="39">
        <v>2022</v>
      </c>
      <c r="E43" s="50">
        <v>10.049899999999999</v>
      </c>
      <c r="F43" s="50">
        <v>10.802</v>
      </c>
      <c r="G43" s="48">
        <f t="shared" si="5"/>
        <v>0.75210000000000043</v>
      </c>
      <c r="H43" s="16">
        <f t="shared" si="6"/>
        <v>0.21346820575185593</v>
      </c>
      <c r="I43" s="16">
        <f t="shared" si="7"/>
        <v>0.96556820575185642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v>11</v>
      </c>
      <c r="D44" s="39">
        <v>2022</v>
      </c>
      <c r="E44" s="50">
        <v>1.6149</v>
      </c>
      <c r="F44" s="50">
        <v>1.6149</v>
      </c>
      <c r="G44" s="48">
        <f t="shared" si="5"/>
        <v>0</v>
      </c>
      <c r="H44" s="16">
        <f t="shared" si="6"/>
        <v>0.17264999586648813</v>
      </c>
      <c r="I44" s="16">
        <f t="shared" si="7"/>
        <v>0.17264999586648813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v>11</v>
      </c>
      <c r="D45" s="39">
        <v>2022</v>
      </c>
      <c r="E45" s="50">
        <v>3.8166000000000002</v>
      </c>
      <c r="F45" s="50">
        <v>3.9521999999999999</v>
      </c>
      <c r="G45" s="48">
        <f t="shared" si="5"/>
        <v>0.13559999999999972</v>
      </c>
      <c r="H45" s="16">
        <f t="shared" si="6"/>
        <v>8.604919921780238E-2</v>
      </c>
      <c r="I45" s="16">
        <f t="shared" si="7"/>
        <v>0.2216491992178021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v>11</v>
      </c>
      <c r="D46" s="39">
        <v>2022</v>
      </c>
      <c r="E46" s="50">
        <v>5.1116000000000001</v>
      </c>
      <c r="F46" s="50">
        <v>5.6230000000000002</v>
      </c>
      <c r="G46" s="48">
        <f t="shared" si="5"/>
        <v>0.51140000000000008</v>
      </c>
      <c r="H46" s="16">
        <f t="shared" si="6"/>
        <v>8.604919921780238E-2</v>
      </c>
      <c r="I46" s="16">
        <f t="shared" si="7"/>
        <v>0.59744919921780248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v>11</v>
      </c>
      <c r="D47" s="39">
        <v>2022</v>
      </c>
      <c r="E47" s="50">
        <v>5.8476999999999997</v>
      </c>
      <c r="F47" s="50">
        <v>6.0282</v>
      </c>
      <c r="G47" s="48">
        <f t="shared" si="5"/>
        <v>0.18050000000000033</v>
      </c>
      <c r="H47" s="16">
        <f t="shared" si="6"/>
        <v>0.17292579458192978</v>
      </c>
      <c r="I47" s="16">
        <f t="shared" si="7"/>
        <v>0.35342579458193013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v>11</v>
      </c>
      <c r="D48" s="39">
        <v>2022</v>
      </c>
      <c r="E48" s="50">
        <v>9.5123999999999995</v>
      </c>
      <c r="F48" s="50">
        <v>10.582599999999999</v>
      </c>
      <c r="G48" s="48">
        <f t="shared" si="5"/>
        <v>1.0701999999999998</v>
      </c>
      <c r="H48" s="16">
        <f t="shared" si="6"/>
        <v>0.21401980318273925</v>
      </c>
      <c r="I48" s="16">
        <f t="shared" si="7"/>
        <v>1.284219803182739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v>11</v>
      </c>
      <c r="D49" s="39">
        <v>2022</v>
      </c>
      <c r="E49" s="50">
        <v>0.58709999999999996</v>
      </c>
      <c r="F49" s="50">
        <v>1.3264</v>
      </c>
      <c r="G49" s="48">
        <f t="shared" si="5"/>
        <v>0.73930000000000007</v>
      </c>
      <c r="H49" s="16">
        <f t="shared" si="6"/>
        <v>0.17209839843560476</v>
      </c>
      <c r="I49" s="16">
        <f t="shared" si="7"/>
        <v>0.91139839843560488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v>11</v>
      </c>
      <c r="D50" s="39">
        <v>2022</v>
      </c>
      <c r="E50" s="50">
        <v>1.7369000000000001</v>
      </c>
      <c r="F50" s="50">
        <v>1.8575999999999999</v>
      </c>
      <c r="G50" s="48">
        <f t="shared" si="5"/>
        <v>0.12069999999999981</v>
      </c>
      <c r="H50" s="16">
        <f t="shared" si="6"/>
        <v>8.5773400502360722E-2</v>
      </c>
      <c r="I50" s="16">
        <f t="shared" si="7"/>
        <v>0.20647340050236052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v>11</v>
      </c>
      <c r="D51" s="39">
        <v>2022</v>
      </c>
      <c r="E51" s="50">
        <v>3.2764000000000002</v>
      </c>
      <c r="F51" s="50">
        <v>3.2764000000000002</v>
      </c>
      <c r="G51" s="48">
        <f t="shared" si="5"/>
        <v>0</v>
      </c>
      <c r="H51" s="16">
        <f t="shared" si="6"/>
        <v>8.6324997933244066E-2</v>
      </c>
      <c r="I51" s="16">
        <f t="shared" si="7"/>
        <v>8.6324997933244066E-2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v>11</v>
      </c>
      <c r="D52" s="39">
        <v>2022</v>
      </c>
      <c r="E52" s="50">
        <v>4.9013999999999998</v>
      </c>
      <c r="F52" s="50">
        <v>5.2375999999999996</v>
      </c>
      <c r="G52" s="48">
        <f t="shared" si="5"/>
        <v>0.33619999999999983</v>
      </c>
      <c r="H52" s="16">
        <f t="shared" si="6"/>
        <v>0.17209839843560476</v>
      </c>
      <c r="I52" s="16">
        <f t="shared" si="7"/>
        <v>0.50829839843560465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v>11</v>
      </c>
      <c r="D53" s="39">
        <v>2022</v>
      </c>
      <c r="E53" s="50">
        <v>6.7054999999999998</v>
      </c>
      <c r="F53" s="50">
        <v>7.0194000000000001</v>
      </c>
      <c r="G53" s="48">
        <f t="shared" si="5"/>
        <v>0.31390000000000029</v>
      </c>
      <c r="H53" s="16">
        <f t="shared" si="6"/>
        <v>0.2137440044672976</v>
      </c>
      <c r="I53" s="16">
        <f t="shared" si="7"/>
        <v>0.52764400446729787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v>11</v>
      </c>
      <c r="D54" s="39">
        <v>2022</v>
      </c>
      <c r="E54" s="50">
        <v>4.1886000000000001</v>
      </c>
      <c r="F54" s="50">
        <v>4.3639999999999999</v>
      </c>
      <c r="G54" s="48">
        <f t="shared" si="5"/>
        <v>0.17539999999999978</v>
      </c>
      <c r="H54" s="16">
        <f t="shared" si="6"/>
        <v>0.17209839843560476</v>
      </c>
      <c r="I54" s="16">
        <f t="shared" si="7"/>
        <v>0.34749839843560454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v>11</v>
      </c>
      <c r="D55" s="39">
        <v>2022</v>
      </c>
      <c r="E55" s="50">
        <v>3.3170999999999999</v>
      </c>
      <c r="F55" s="50">
        <v>3.5634999999999999</v>
      </c>
      <c r="G55" s="48">
        <f t="shared" si="5"/>
        <v>0.24639999999999995</v>
      </c>
      <c r="H55" s="16">
        <f t="shared" si="6"/>
        <v>8.5773400502360722E-2</v>
      </c>
      <c r="I55" s="16">
        <f t="shared" si="7"/>
        <v>0.33217340050236066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v>11</v>
      </c>
      <c r="D56" s="39">
        <v>2022</v>
      </c>
      <c r="E56" s="50">
        <v>5.1031000000000004</v>
      </c>
      <c r="F56" s="50">
        <v>5.5655999999999999</v>
      </c>
      <c r="G56" s="48">
        <f t="shared" si="5"/>
        <v>0.46249999999999947</v>
      </c>
      <c r="H56" s="16">
        <f t="shared" si="6"/>
        <v>8.5773400502360722E-2</v>
      </c>
      <c r="I56" s="16">
        <f t="shared" si="7"/>
        <v>0.54827340050236018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v>11</v>
      </c>
      <c r="D57" s="39">
        <v>2022</v>
      </c>
      <c r="E57" s="50">
        <v>5.4767000000000001</v>
      </c>
      <c r="F57" s="50">
        <v>5.9329999999999998</v>
      </c>
      <c r="G57" s="48">
        <f t="shared" si="5"/>
        <v>0.45629999999999971</v>
      </c>
      <c r="H57" s="16">
        <f t="shared" si="6"/>
        <v>0.17264999586648813</v>
      </c>
      <c r="I57" s="16">
        <f t="shared" si="7"/>
        <v>0.62894999586648781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v>11</v>
      </c>
      <c r="D58" s="39">
        <v>2022</v>
      </c>
      <c r="E58" s="50">
        <v>2.3022</v>
      </c>
      <c r="F58" s="50">
        <v>2.5310000000000001</v>
      </c>
      <c r="G58" s="48">
        <f t="shared" si="5"/>
        <v>0.22880000000000011</v>
      </c>
      <c r="H58" s="16">
        <f t="shared" si="6"/>
        <v>0.21346820575185593</v>
      </c>
      <c r="I58" s="16">
        <f>G58+H58</f>
        <v>0.44226820575185605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v>11</v>
      </c>
      <c r="D59" s="39">
        <v>2022</v>
      </c>
      <c r="E59" s="50">
        <v>1.7318</v>
      </c>
      <c r="F59" s="50">
        <v>1.7318</v>
      </c>
      <c r="G59" s="48">
        <f t="shared" si="5"/>
        <v>0</v>
      </c>
      <c r="H59" s="16">
        <f t="shared" si="6"/>
        <v>0.17237419715104643</v>
      </c>
      <c r="I59" s="16">
        <f t="shared" si="7"/>
        <v>0.17237419715104643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v>11</v>
      </c>
      <c r="D60" s="39">
        <v>2022</v>
      </c>
      <c r="E60" s="50">
        <v>4.2028999999999996</v>
      </c>
      <c r="F60" s="50">
        <v>4.2028999999999996</v>
      </c>
      <c r="G60" s="48">
        <f t="shared" si="5"/>
        <v>0</v>
      </c>
      <c r="H60" s="16">
        <f t="shared" si="6"/>
        <v>8.5773400502360722E-2</v>
      </c>
      <c r="I60" s="16">
        <f t="shared" si="7"/>
        <v>8.5773400502360722E-2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v>11</v>
      </c>
      <c r="D61" s="39">
        <v>2022</v>
      </c>
      <c r="E61" s="53">
        <v>1.8144</v>
      </c>
      <c r="F61" s="53">
        <v>1.8144</v>
      </c>
      <c r="G61" s="48">
        <f t="shared" si="5"/>
        <v>0</v>
      </c>
      <c r="H61" s="16">
        <f t="shared" si="6"/>
        <v>8.604919921780238E-2</v>
      </c>
      <c r="I61" s="16">
        <f t="shared" si="7"/>
        <v>8.604919921780238E-2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v>11</v>
      </c>
      <c r="D62" s="39">
        <v>2022</v>
      </c>
      <c r="E62" s="50">
        <v>2.3792</v>
      </c>
      <c r="F62" s="50">
        <v>2.3792</v>
      </c>
      <c r="G62" s="48">
        <f t="shared" si="5"/>
        <v>0</v>
      </c>
      <c r="H62" s="16">
        <f t="shared" si="6"/>
        <v>0.17209839843560476</v>
      </c>
      <c r="I62" s="16">
        <f t="shared" si="7"/>
        <v>0.17209839843560476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v>11</v>
      </c>
      <c r="D63" s="39">
        <v>2022</v>
      </c>
      <c r="E63" s="50">
        <v>7.2651000000000003</v>
      </c>
      <c r="F63" s="50">
        <v>7.8959000000000001</v>
      </c>
      <c r="G63" s="48">
        <f t="shared" si="5"/>
        <v>0.63079999999999981</v>
      </c>
      <c r="H63" s="16">
        <f t="shared" si="6"/>
        <v>0.21401980318273925</v>
      </c>
      <c r="I63" s="16">
        <f t="shared" si="7"/>
        <v>0.84481980318273908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v>11</v>
      </c>
      <c r="D64" s="39">
        <v>2022</v>
      </c>
      <c r="E64" s="51">
        <v>2.0116000000000001</v>
      </c>
      <c r="F64" s="51">
        <v>2.2494000000000001</v>
      </c>
      <c r="G64" s="48">
        <f t="shared" si="5"/>
        <v>0.23780000000000001</v>
      </c>
      <c r="H64" s="16">
        <f t="shared" si="6"/>
        <v>0.17264999586648813</v>
      </c>
      <c r="I64" s="16">
        <f t="shared" si="7"/>
        <v>0.41044999586648812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v>11</v>
      </c>
      <c r="D65" s="39">
        <v>2022</v>
      </c>
      <c r="E65" s="50">
        <v>0.68910000000000005</v>
      </c>
      <c r="F65" s="50">
        <v>0.68910000000000005</v>
      </c>
      <c r="G65" s="48">
        <f t="shared" si="5"/>
        <v>0</v>
      </c>
      <c r="H65" s="16">
        <f t="shared" si="6"/>
        <v>8.5773400502360722E-2</v>
      </c>
      <c r="I65" s="16">
        <f t="shared" si="7"/>
        <v>8.5773400502360722E-2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v>11</v>
      </c>
      <c r="D66" s="39">
        <v>2022</v>
      </c>
      <c r="E66" s="50">
        <v>4.6592000000000002</v>
      </c>
      <c r="F66" s="50">
        <v>5.1295999999999999</v>
      </c>
      <c r="G66" s="48">
        <f t="shared" si="5"/>
        <v>0.47039999999999971</v>
      </c>
      <c r="H66" s="16">
        <f t="shared" si="6"/>
        <v>8.6324997933244066E-2</v>
      </c>
      <c r="I66" s="16">
        <f t="shared" si="7"/>
        <v>0.55672499793324381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v>11</v>
      </c>
      <c r="D67" s="39">
        <v>2022</v>
      </c>
      <c r="E67" s="50">
        <v>4.0926999999999998</v>
      </c>
      <c r="F67" s="50">
        <v>4.3643000000000001</v>
      </c>
      <c r="G67" s="48">
        <f t="shared" ref="G67:G72" si="8">SUM(F67-E67)</f>
        <v>0.27160000000000029</v>
      </c>
      <c r="H67" s="16">
        <f t="shared" ref="H67:H72" si="9">$I$84*(J67/$I$88)</f>
        <v>0.17209839843560476</v>
      </c>
      <c r="I67" s="16">
        <f t="shared" ref="I67:I72" si="10">G67+H67</f>
        <v>0.44369839843560505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v>11</v>
      </c>
      <c r="D68" s="39">
        <v>2022</v>
      </c>
      <c r="E68" s="50">
        <v>5.0033000000000003</v>
      </c>
      <c r="F68" s="50">
        <v>5.0033000000000003</v>
      </c>
      <c r="G68" s="48">
        <f t="shared" si="8"/>
        <v>0</v>
      </c>
      <c r="H68" s="16">
        <f t="shared" si="9"/>
        <v>0.2137440044672976</v>
      </c>
      <c r="I68" s="16">
        <f t="shared" si="10"/>
        <v>0.2137440044672976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v>11</v>
      </c>
      <c r="D69" s="39">
        <v>2022</v>
      </c>
      <c r="E69" s="50">
        <v>9.5094999999999992</v>
      </c>
      <c r="F69" s="50">
        <v>10.4368</v>
      </c>
      <c r="G69" s="48">
        <f t="shared" si="8"/>
        <v>0.92730000000000068</v>
      </c>
      <c r="H69" s="16">
        <f t="shared" si="9"/>
        <v>0.17264999586648813</v>
      </c>
      <c r="I69" s="16">
        <f t="shared" si="10"/>
        <v>1.0999499958664889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v>11</v>
      </c>
      <c r="D70" s="39">
        <v>2022</v>
      </c>
      <c r="E70" s="50">
        <v>2.7953999999999999</v>
      </c>
      <c r="F70" s="50">
        <v>2.7953999999999999</v>
      </c>
      <c r="G70" s="48">
        <f t="shared" si="8"/>
        <v>0</v>
      </c>
      <c r="H70" s="16">
        <f t="shared" si="9"/>
        <v>8.5773400502360722E-2</v>
      </c>
      <c r="I70" s="16">
        <f t="shared" si="10"/>
        <v>8.5773400502360722E-2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v>11</v>
      </c>
      <c r="D71" s="39">
        <v>2022</v>
      </c>
      <c r="E71" s="50">
        <v>4.3075000000000001</v>
      </c>
      <c r="F71" s="50">
        <v>4.7676999999999996</v>
      </c>
      <c r="G71" s="48">
        <f t="shared" si="8"/>
        <v>0.4601999999999995</v>
      </c>
      <c r="H71" s="16">
        <f t="shared" si="9"/>
        <v>8.604919921780238E-2</v>
      </c>
      <c r="I71" s="16">
        <f t="shared" si="10"/>
        <v>0.54624919921780191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v>11</v>
      </c>
      <c r="D72" s="39">
        <v>2022</v>
      </c>
      <c r="E72" s="50">
        <v>5.1098999999999997</v>
      </c>
      <c r="F72" s="50">
        <v>5.6</v>
      </c>
      <c r="G72" s="48">
        <f t="shared" si="8"/>
        <v>0.49009999999999998</v>
      </c>
      <c r="H72" s="16">
        <f t="shared" si="9"/>
        <v>0.17292579458192978</v>
      </c>
      <c r="I72" s="16">
        <f t="shared" si="10"/>
        <v>0.66302579458192978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v>11</v>
      </c>
      <c r="D73" s="39">
        <v>2022</v>
      </c>
      <c r="E73" s="54">
        <v>9.7838999999999992</v>
      </c>
      <c r="F73" s="54">
        <v>10.7873</v>
      </c>
      <c r="G73" s="48">
        <f t="shared" ref="G73:G77" si="11">SUM(F73-E73)</f>
        <v>1.003400000000001</v>
      </c>
      <c r="H73" s="16">
        <f t="shared" ref="H73:H82" si="12">$I$84*(J73/$I$88)</f>
        <v>0.21429560189818095</v>
      </c>
      <c r="I73" s="16">
        <f t="shared" ref="I73:I81" si="13">G73+H73</f>
        <v>1.2176956018981819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v>11</v>
      </c>
      <c r="D74" s="39">
        <v>2022</v>
      </c>
      <c r="E74" s="54">
        <v>3.4897999999999998</v>
      </c>
      <c r="F74" s="54">
        <v>3.8052000000000001</v>
      </c>
      <c r="G74" s="48">
        <f t="shared" si="11"/>
        <v>0.31540000000000035</v>
      </c>
      <c r="H74" s="16">
        <f t="shared" si="12"/>
        <v>0.17264999586648813</v>
      </c>
      <c r="I74" s="16">
        <f t="shared" si="13"/>
        <v>0.48804999586648845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v>11</v>
      </c>
      <c r="D75" s="39">
        <v>2022</v>
      </c>
      <c r="E75" s="54">
        <v>3.2105999999999999</v>
      </c>
      <c r="F75" s="54">
        <v>3.3334999999999999</v>
      </c>
      <c r="G75" s="48">
        <f t="shared" si="11"/>
        <v>0.12290000000000001</v>
      </c>
      <c r="H75" s="16">
        <f t="shared" si="12"/>
        <v>8.604919921780238E-2</v>
      </c>
      <c r="I75" s="16">
        <f t="shared" si="13"/>
        <v>0.20894919921780239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v>11</v>
      </c>
      <c r="D76" s="39">
        <v>2022</v>
      </c>
      <c r="E76" s="54">
        <v>2.1118000000000001</v>
      </c>
      <c r="F76" s="54">
        <v>2.1118000000000001</v>
      </c>
      <c r="G76" s="48">
        <f t="shared" si="11"/>
        <v>0</v>
      </c>
      <c r="H76" s="16">
        <f t="shared" si="12"/>
        <v>8.604919921780238E-2</v>
      </c>
      <c r="I76" s="16">
        <f t="shared" si="13"/>
        <v>8.604919921780238E-2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v>11</v>
      </c>
      <c r="D77" s="39">
        <v>2022</v>
      </c>
      <c r="E77" s="54">
        <v>8.5241000000000007</v>
      </c>
      <c r="F77" s="54">
        <v>9.5538000000000007</v>
      </c>
      <c r="G77" s="48">
        <f t="shared" si="11"/>
        <v>1.0297000000000001</v>
      </c>
      <c r="H77" s="16">
        <f t="shared" si="12"/>
        <v>0.17209839843560476</v>
      </c>
      <c r="I77" s="16">
        <f t="shared" si="13"/>
        <v>1.2017983984356049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v>11</v>
      </c>
      <c r="D78" s="39">
        <v>2022</v>
      </c>
      <c r="E78" s="54">
        <v>3.3933</v>
      </c>
      <c r="F78" s="54">
        <v>3.7216999999999998</v>
      </c>
      <c r="G78" s="48">
        <f>SUM(F78-E78)</f>
        <v>0.3283999999999998</v>
      </c>
      <c r="H78" s="16">
        <f t="shared" si="12"/>
        <v>0.21401980318273925</v>
      </c>
      <c r="I78" s="16">
        <f t="shared" si="13"/>
        <v>0.54241980318273908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v>11</v>
      </c>
      <c r="D79" s="39">
        <v>2022</v>
      </c>
      <c r="E79" s="55">
        <v>5.6848999999999998</v>
      </c>
      <c r="F79" s="55">
        <v>6.3398000000000003</v>
      </c>
      <c r="G79" s="48">
        <f>SUM(F79-E79)</f>
        <v>0.65490000000000048</v>
      </c>
      <c r="H79" s="16">
        <f>$I$84*(J79/$I$88)</f>
        <v>0.10673410287592797</v>
      </c>
      <c r="I79" s="16">
        <f t="shared" si="13"/>
        <v>0.76163410287592848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v>11</v>
      </c>
      <c r="D80" s="39">
        <v>2022</v>
      </c>
      <c r="E80" s="55">
        <v>13.1958</v>
      </c>
      <c r="F80" s="55">
        <v>14.768700000000001</v>
      </c>
      <c r="G80" s="48">
        <f>SUM(F80-E80)</f>
        <v>1.5729000000000006</v>
      </c>
      <c r="H80" s="16">
        <f t="shared" si="12"/>
        <v>0.19195590594740528</v>
      </c>
      <c r="I80" s="16">
        <f>G80+H80</f>
        <v>1.7648559059474058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v>11</v>
      </c>
      <c r="D81" s="39">
        <v>2022</v>
      </c>
      <c r="E81" s="55">
        <v>3.1469</v>
      </c>
      <c r="F81" s="55">
        <v>4.5685000000000002</v>
      </c>
      <c r="G81" s="48">
        <f t="shared" ref="G81:G82" si="14">SUM(F81-E81)</f>
        <v>1.4216000000000002</v>
      </c>
      <c r="H81" s="16">
        <f>$I$84*(J81/$I$88)</f>
        <v>0.10618250544504461</v>
      </c>
      <c r="I81" s="16">
        <f t="shared" si="13"/>
        <v>1.5277825054450449</v>
      </c>
      <c r="J81" s="44">
        <v>38.5</v>
      </c>
      <c r="K81" s="10" t="s">
        <v>10</v>
      </c>
      <c r="L81" t="s">
        <v>27</v>
      </c>
    </row>
    <row r="82" spans="1:16">
      <c r="A82" s="39">
        <v>8</v>
      </c>
      <c r="B82" s="39" t="s">
        <v>23</v>
      </c>
      <c r="C82" s="39">
        <v>11</v>
      </c>
      <c r="D82" s="39">
        <v>2022</v>
      </c>
      <c r="E82" s="55">
        <v>4.5792000000000002</v>
      </c>
      <c r="F82" s="55">
        <v>4.7817999999999996</v>
      </c>
      <c r="G82" s="48">
        <f t="shared" si="14"/>
        <v>0.20259999999999945</v>
      </c>
      <c r="H82" s="16">
        <f t="shared" si="12"/>
        <v>0.17844176889076327</v>
      </c>
      <c r="I82" s="16">
        <f>G82+H82</f>
        <v>0.38104176889076269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31.310999999999996</v>
      </c>
      <c r="H83" s="45">
        <f>SUM(H3:H82)</f>
        <v>10.631764681561103</v>
      </c>
      <c r="I83" s="46">
        <f>SUM(I3:I82)</f>
        <v>41.942764681561123</v>
      </c>
      <c r="J83" s="56">
        <f>SUM(J3:J82)</f>
        <v>3854.8999999999983</v>
      </c>
      <c r="K83" s="8"/>
    </row>
    <row r="84" spans="1:16" hidden="1">
      <c r="A84" s="6"/>
      <c r="B84" s="6"/>
      <c r="C84" s="6"/>
      <c r="D84" s="6"/>
      <c r="E84" s="17"/>
      <c r="H84" s="9" t="s">
        <v>9</v>
      </c>
      <c r="I84" s="35">
        <f>I85-G83</f>
        <v>10.631764681561098</v>
      </c>
      <c r="J84" s="4" t="s">
        <v>4</v>
      </c>
      <c r="K84" s="59" t="s">
        <v>35</v>
      </c>
      <c r="L84" s="59"/>
      <c r="M84" s="58" t="s">
        <v>34</v>
      </c>
      <c r="N84" s="58"/>
      <c r="O84" s="58"/>
      <c r="P84" s="58"/>
    </row>
    <row r="85" spans="1:16" hidden="1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41.942764681561094</v>
      </c>
      <c r="J85" s="4" t="s">
        <v>4</v>
      </c>
      <c r="K85" s="33">
        <f>O86</f>
        <v>1.0880376840271112E-2</v>
      </c>
      <c r="L85" s="34"/>
      <c r="M85" s="31"/>
      <c r="N85" s="32">
        <v>73.683000000000007</v>
      </c>
      <c r="O85" s="31">
        <f>3854.9+2917.2</f>
        <v>6772.1</v>
      </c>
      <c r="P85" s="31"/>
    </row>
    <row r="86" spans="1:16" hidden="1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1.0880376840271112E-2</v>
      </c>
      <c r="P86" s="31"/>
    </row>
    <row r="87" spans="1:16" hidden="1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31.310999999999996</v>
      </c>
      <c r="J87" s="4" t="s">
        <v>4</v>
      </c>
      <c r="K87" s="1"/>
    </row>
    <row r="88" spans="1:16" hidden="1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 ht="36.75" customHeight="1">
      <c r="A89" s="6"/>
      <c r="B89" s="6"/>
      <c r="C89" s="6"/>
      <c r="D89" s="6"/>
      <c r="E89" s="17"/>
      <c r="F89" s="6"/>
      <c r="G89" s="6"/>
      <c r="H89" s="5"/>
      <c r="I89" s="20"/>
      <c r="J89" s="4"/>
      <c r="K89" s="1"/>
    </row>
    <row r="90" spans="1:16">
      <c r="A90" s="2" t="s">
        <v>1</v>
      </c>
      <c r="B90" s="3"/>
      <c r="C90" s="3"/>
      <c r="E90" s="18"/>
      <c r="F90" s="3"/>
      <c r="G90" s="3"/>
      <c r="H90" s="3"/>
      <c r="I90" s="3"/>
      <c r="J90" s="2" t="s">
        <v>0</v>
      </c>
      <c r="K90" s="1"/>
    </row>
    <row r="93" spans="1:16">
      <c r="J93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G15" sqref="G15"/>
    </sheetView>
  </sheetViews>
  <sheetFormatPr defaultRowHeight="15"/>
  <cols>
    <col min="1" max="1" width="11.140625" customWidth="1"/>
    <col min="2" max="2" width="19.42578125" customWidth="1"/>
    <col min="3" max="3" width="14.85546875" customWidth="1"/>
  </cols>
  <sheetData>
    <row r="1" spans="1:3" ht="32.25" customHeight="1">
      <c r="A1" s="60" t="s">
        <v>37</v>
      </c>
      <c r="B1" s="60"/>
      <c r="C1" s="60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v>1.3032130151348635</v>
      </c>
    </row>
    <row r="4" spans="1:3">
      <c r="A4" s="11">
        <v>2</v>
      </c>
      <c r="B4" s="22">
        <v>29</v>
      </c>
      <c r="C4" s="23">
        <v>7.9981627478085543E-2</v>
      </c>
    </row>
    <row r="5" spans="1:3">
      <c r="A5" s="11">
        <v>3</v>
      </c>
      <c r="B5" s="24">
        <v>51.1</v>
      </c>
      <c r="C5" s="23">
        <v>0.62953314359069545</v>
      </c>
    </row>
    <row r="6" spans="1:3">
      <c r="A6" s="11">
        <v>4</v>
      </c>
      <c r="B6" s="24">
        <v>57.8</v>
      </c>
      <c r="C6" s="23">
        <v>0.15941165752528774</v>
      </c>
    </row>
    <row r="7" spans="1:3">
      <c r="A7" s="11">
        <v>5</v>
      </c>
      <c r="B7" s="24">
        <v>28.6</v>
      </c>
      <c r="C7" s="23">
        <v>0.57677843261631845</v>
      </c>
    </row>
    <row r="8" spans="1:3">
      <c r="A8" s="11">
        <v>6</v>
      </c>
      <c r="B8" s="24">
        <v>28.6</v>
      </c>
      <c r="C8" s="23">
        <v>7.8878432616318855E-2</v>
      </c>
    </row>
    <row r="9" spans="1:3">
      <c r="A9" s="11">
        <v>7</v>
      </c>
      <c r="B9" s="24">
        <v>50.8</v>
      </c>
      <c r="C9" s="23">
        <v>0.38490574744437067</v>
      </c>
    </row>
    <row r="10" spans="1:3">
      <c r="A10" s="11">
        <v>8</v>
      </c>
      <c r="B10" s="24">
        <v>57.6</v>
      </c>
      <c r="C10" s="23">
        <v>0.6531600600944043</v>
      </c>
    </row>
    <row r="11" spans="1:3">
      <c r="A11" s="11">
        <v>9</v>
      </c>
      <c r="B11" s="24">
        <v>28.3</v>
      </c>
      <c r="C11" s="23">
        <v>7.8051036469993826E-2</v>
      </c>
    </row>
    <row r="12" spans="1:3">
      <c r="A12" s="11">
        <v>10</v>
      </c>
      <c r="B12" s="24">
        <v>28.4</v>
      </c>
      <c r="C12" s="23">
        <v>0.56672683518543554</v>
      </c>
    </row>
    <row r="13" spans="1:3">
      <c r="A13" s="11">
        <v>11</v>
      </c>
      <c r="B13" s="24">
        <v>50.7</v>
      </c>
      <c r="C13" s="23">
        <v>0.483129948728929</v>
      </c>
    </row>
    <row r="14" spans="1:3">
      <c r="A14" s="11">
        <v>12</v>
      </c>
      <c r="B14" s="24">
        <v>57.8</v>
      </c>
      <c r="C14" s="23">
        <v>0.90781165752528792</v>
      </c>
    </row>
    <row r="15" spans="1:3">
      <c r="A15" s="11">
        <v>13</v>
      </c>
      <c r="B15" s="24">
        <v>28.5</v>
      </c>
      <c r="C15" s="23">
        <v>0.52400263390087742</v>
      </c>
    </row>
    <row r="16" spans="1:3">
      <c r="A16" s="11">
        <v>14</v>
      </c>
      <c r="B16" s="24">
        <v>28.7</v>
      </c>
      <c r="C16" s="23">
        <v>0.53715423133175988</v>
      </c>
    </row>
    <row r="17" spans="1:3">
      <c r="A17" s="11">
        <v>15</v>
      </c>
      <c r="B17" s="24">
        <v>50.8</v>
      </c>
      <c r="C17" s="23">
        <v>0.14010574744437054</v>
      </c>
    </row>
    <row r="18" spans="1:3">
      <c r="A18" s="11">
        <v>16</v>
      </c>
      <c r="B18" s="24">
        <v>57.4</v>
      </c>
      <c r="C18" s="23">
        <v>1.0656084626635214</v>
      </c>
    </row>
    <row r="19" spans="1:3">
      <c r="A19" s="11">
        <v>17</v>
      </c>
      <c r="B19" s="24">
        <v>28.6</v>
      </c>
      <c r="C19" s="23">
        <v>7.9978432616318956E-2</v>
      </c>
    </row>
    <row r="20" spans="1:3">
      <c r="A20" s="11">
        <v>18</v>
      </c>
      <c r="B20" s="24">
        <v>28.7</v>
      </c>
      <c r="C20" s="23">
        <v>0.53055423133176016</v>
      </c>
    </row>
    <row r="21" spans="1:3">
      <c r="A21" s="11">
        <v>19</v>
      </c>
      <c r="B21" s="24">
        <v>51</v>
      </c>
      <c r="C21" s="23">
        <v>0.14185734487525375</v>
      </c>
    </row>
    <row r="22" spans="1:3">
      <c r="A22" s="11">
        <v>20</v>
      </c>
      <c r="B22" s="24">
        <v>57.4</v>
      </c>
      <c r="C22" s="23">
        <v>0.20540846266352142</v>
      </c>
    </row>
    <row r="23" spans="1:3">
      <c r="A23" s="11">
        <v>21</v>
      </c>
      <c r="B23" s="24">
        <v>28.5</v>
      </c>
      <c r="C23" s="23">
        <v>7.8602633900877183E-2</v>
      </c>
    </row>
    <row r="24" spans="1:3">
      <c r="A24" s="11">
        <v>22</v>
      </c>
      <c r="B24" s="24">
        <v>28.6</v>
      </c>
      <c r="C24" s="23">
        <v>0.55177843261631809</v>
      </c>
    </row>
    <row r="25" spans="1:3">
      <c r="A25" s="11">
        <v>23</v>
      </c>
      <c r="B25" s="24">
        <v>51.2</v>
      </c>
      <c r="C25" s="23">
        <v>0.81240894230613703</v>
      </c>
    </row>
    <row r="26" spans="1:3">
      <c r="A26" s="11">
        <v>24</v>
      </c>
      <c r="B26" s="24">
        <v>57.5</v>
      </c>
      <c r="C26" s="23">
        <v>0.98438426137896284</v>
      </c>
    </row>
    <row r="27" spans="1:3">
      <c r="A27" s="11">
        <v>25</v>
      </c>
      <c r="B27" s="24">
        <v>28.7</v>
      </c>
      <c r="C27" s="23">
        <v>0.53195423133176045</v>
      </c>
    </row>
    <row r="28" spans="1:3">
      <c r="A28" s="11">
        <v>26</v>
      </c>
      <c r="B28" s="24">
        <v>28.8</v>
      </c>
      <c r="C28" s="23">
        <v>9.5430030047202213E-2</v>
      </c>
    </row>
    <row r="29" spans="1:3">
      <c r="A29" s="11">
        <v>27</v>
      </c>
      <c r="B29" s="24">
        <v>51</v>
      </c>
      <c r="C29" s="23">
        <v>0.97665734487525424</v>
      </c>
    </row>
    <row r="30" spans="1:3">
      <c r="A30" s="11">
        <v>28</v>
      </c>
      <c r="B30" s="24">
        <v>57.3</v>
      </c>
      <c r="C30" s="23">
        <v>1.0797326639480807</v>
      </c>
    </row>
    <row r="31" spans="1:3">
      <c r="A31" s="11">
        <v>29</v>
      </c>
      <c r="B31" s="24">
        <v>28.6</v>
      </c>
      <c r="C31" s="23">
        <v>0.49397843261631913</v>
      </c>
    </row>
    <row r="32" spans="1:3">
      <c r="A32" s="11">
        <v>30</v>
      </c>
      <c r="B32" s="24">
        <v>28.7</v>
      </c>
      <c r="C32" s="23">
        <v>0.21475423133176047</v>
      </c>
    </row>
    <row r="33" spans="1:3">
      <c r="A33" s="11">
        <v>31</v>
      </c>
      <c r="B33" s="24">
        <v>50.9</v>
      </c>
      <c r="C33" s="23">
        <v>0.14038154615981221</v>
      </c>
    </row>
    <row r="34" spans="1:3">
      <c r="A34" s="11">
        <v>32</v>
      </c>
      <c r="B34" s="24">
        <v>54.6</v>
      </c>
      <c r="C34" s="23">
        <v>0.26448609863115424</v>
      </c>
    </row>
    <row r="35" spans="1:3">
      <c r="A35" s="11">
        <v>33</v>
      </c>
      <c r="B35" s="24">
        <v>28.7</v>
      </c>
      <c r="C35" s="23">
        <v>0.53705423133176056</v>
      </c>
    </row>
    <row r="36" spans="1:3">
      <c r="A36" s="11">
        <v>34</v>
      </c>
      <c r="B36" s="24">
        <v>28.8</v>
      </c>
      <c r="C36" s="23">
        <v>0.32413003004720209</v>
      </c>
    </row>
    <row r="37" spans="1:3">
      <c r="A37" s="11">
        <v>35</v>
      </c>
      <c r="B37" s="24">
        <v>48.5</v>
      </c>
      <c r="C37" s="23">
        <v>0.22286237698921199</v>
      </c>
    </row>
    <row r="38" spans="1:3">
      <c r="A38" s="11">
        <v>36</v>
      </c>
      <c r="B38" s="24">
        <v>62.8</v>
      </c>
      <c r="C38" s="23">
        <v>0.78310159329737106</v>
      </c>
    </row>
    <row r="39" spans="1:3">
      <c r="A39" s="11">
        <v>37</v>
      </c>
      <c r="B39" s="24">
        <v>62.6</v>
      </c>
      <c r="C39" s="23">
        <v>1.0672499958664878</v>
      </c>
    </row>
    <row r="40" spans="1:3">
      <c r="A40" s="11">
        <v>38</v>
      </c>
      <c r="B40" s="24">
        <v>31.2</v>
      </c>
      <c r="C40" s="23">
        <v>0.5747491992178021</v>
      </c>
    </row>
    <row r="41" spans="1:3">
      <c r="A41" s="11">
        <v>39</v>
      </c>
      <c r="B41" s="24">
        <v>31.2</v>
      </c>
      <c r="C41" s="23">
        <v>0.37834919921780197</v>
      </c>
    </row>
    <row r="42" spans="1:3">
      <c r="A42" s="11">
        <v>40</v>
      </c>
      <c r="B42" s="25">
        <v>62.3</v>
      </c>
      <c r="C42" s="23">
        <v>0.92342259972016294</v>
      </c>
    </row>
    <row r="43" spans="1:3">
      <c r="A43" s="11">
        <v>41</v>
      </c>
      <c r="B43" s="24">
        <v>77.400000000000006</v>
      </c>
      <c r="C43" s="23">
        <v>0.96556820575185642</v>
      </c>
    </row>
    <row r="44" spans="1:3">
      <c r="A44" s="11">
        <v>42</v>
      </c>
      <c r="B44" s="24">
        <v>62.6</v>
      </c>
      <c r="C44" s="23">
        <v>0.17264999586648813</v>
      </c>
    </row>
    <row r="45" spans="1:3">
      <c r="A45" s="11">
        <v>43</v>
      </c>
      <c r="B45" s="24">
        <v>31.2</v>
      </c>
      <c r="C45" s="23">
        <v>0.2216491992178021</v>
      </c>
    </row>
    <row r="46" spans="1:3">
      <c r="A46" s="11">
        <v>44</v>
      </c>
      <c r="B46" s="24">
        <v>31.2</v>
      </c>
      <c r="C46" s="23">
        <v>0.59744919921780248</v>
      </c>
    </row>
    <row r="47" spans="1:3">
      <c r="A47" s="11">
        <v>45</v>
      </c>
      <c r="B47" s="24">
        <v>62.7</v>
      </c>
      <c r="C47" s="23">
        <v>0.35342579458193013</v>
      </c>
    </row>
    <row r="48" spans="1:3">
      <c r="A48" s="11">
        <v>46</v>
      </c>
      <c r="B48" s="24">
        <v>77.599999999999994</v>
      </c>
      <c r="C48" s="23">
        <v>1.284219803182739</v>
      </c>
    </row>
    <row r="49" spans="1:3">
      <c r="A49" s="11">
        <v>47</v>
      </c>
      <c r="B49" s="24">
        <v>62.4</v>
      </c>
      <c r="C49" s="23">
        <v>0.91139839843560488</v>
      </c>
    </row>
    <row r="50" spans="1:3">
      <c r="A50" s="11">
        <v>48</v>
      </c>
      <c r="B50" s="24">
        <v>31.1</v>
      </c>
      <c r="C50" s="23">
        <v>0.20647340050236052</v>
      </c>
    </row>
    <row r="51" spans="1:3">
      <c r="A51" s="11">
        <v>49</v>
      </c>
      <c r="B51" s="24">
        <v>31.3</v>
      </c>
      <c r="C51" s="23">
        <v>8.6324997933244066E-2</v>
      </c>
    </row>
    <row r="52" spans="1:3">
      <c r="A52" s="11">
        <v>50</v>
      </c>
      <c r="B52" s="24">
        <v>62.4</v>
      </c>
      <c r="C52" s="23">
        <v>0.50829839843560465</v>
      </c>
    </row>
    <row r="53" spans="1:3">
      <c r="A53" s="11">
        <v>51</v>
      </c>
      <c r="B53" s="24">
        <v>77.5</v>
      </c>
      <c r="C53" s="23">
        <v>0.52764400446729787</v>
      </c>
    </row>
    <row r="54" spans="1:3">
      <c r="A54" s="11">
        <v>52</v>
      </c>
      <c r="B54" s="24">
        <v>62.4</v>
      </c>
      <c r="C54" s="23">
        <v>0.34749839843560454</v>
      </c>
    </row>
    <row r="55" spans="1:3">
      <c r="A55" s="11">
        <v>53</v>
      </c>
      <c r="B55" s="24">
        <v>31.1</v>
      </c>
      <c r="C55" s="23">
        <v>0.33217340050236066</v>
      </c>
    </row>
    <row r="56" spans="1:3">
      <c r="A56" s="11">
        <v>54</v>
      </c>
      <c r="B56" s="24">
        <v>31.1</v>
      </c>
      <c r="C56" s="23">
        <v>0.54827340050236018</v>
      </c>
    </row>
    <row r="57" spans="1:3">
      <c r="A57" s="11">
        <v>55</v>
      </c>
      <c r="B57" s="24">
        <v>62.6</v>
      </c>
      <c r="C57" s="23">
        <v>0.62894999586648781</v>
      </c>
    </row>
    <row r="58" spans="1:3">
      <c r="A58" s="11">
        <v>56</v>
      </c>
      <c r="B58" s="24">
        <v>77.400000000000006</v>
      </c>
      <c r="C58" s="23">
        <v>0.44226820575185605</v>
      </c>
    </row>
    <row r="59" spans="1:3">
      <c r="A59" s="11">
        <v>57</v>
      </c>
      <c r="B59" s="24">
        <v>62.5</v>
      </c>
      <c r="C59" s="23">
        <v>0.17237419715104643</v>
      </c>
    </row>
    <row r="60" spans="1:3">
      <c r="A60" s="11">
        <v>58</v>
      </c>
      <c r="B60" s="24">
        <v>31.1</v>
      </c>
      <c r="C60" s="23">
        <v>8.5773400502360722E-2</v>
      </c>
    </row>
    <row r="61" spans="1:3">
      <c r="A61" s="11">
        <v>59</v>
      </c>
      <c r="B61" s="24">
        <v>31.2</v>
      </c>
      <c r="C61" s="23">
        <v>8.604919921780238E-2</v>
      </c>
    </row>
    <row r="62" spans="1:3">
      <c r="A62" s="11">
        <v>60</v>
      </c>
      <c r="B62" s="24">
        <v>62.4</v>
      </c>
      <c r="C62" s="23">
        <v>0.17209839843560476</v>
      </c>
    </row>
    <row r="63" spans="1:3">
      <c r="A63" s="11">
        <v>61</v>
      </c>
      <c r="B63" s="24">
        <v>77.599999999999994</v>
      </c>
      <c r="C63" s="23">
        <v>0.84481980318273908</v>
      </c>
    </row>
    <row r="64" spans="1:3">
      <c r="A64" s="11">
        <v>62</v>
      </c>
      <c r="B64" s="24">
        <v>62.6</v>
      </c>
      <c r="C64" s="23">
        <v>0.41044999586648812</v>
      </c>
    </row>
    <row r="65" spans="1:4">
      <c r="A65" s="11">
        <v>63</v>
      </c>
      <c r="B65" s="24">
        <v>31.1</v>
      </c>
      <c r="C65" s="23">
        <v>8.5773400502360722E-2</v>
      </c>
    </row>
    <row r="66" spans="1:4">
      <c r="A66" s="11">
        <v>64</v>
      </c>
      <c r="B66" s="24">
        <v>31.3</v>
      </c>
      <c r="C66" s="23">
        <v>0.55672499793324381</v>
      </c>
    </row>
    <row r="67" spans="1:4">
      <c r="A67" s="11">
        <v>65</v>
      </c>
      <c r="B67" s="24">
        <v>62.4</v>
      </c>
      <c r="C67" s="23">
        <v>0.44369839843560505</v>
      </c>
    </row>
    <row r="68" spans="1:4">
      <c r="A68" s="11">
        <v>66</v>
      </c>
      <c r="B68" s="24">
        <v>77.5</v>
      </c>
      <c r="C68" s="23">
        <v>0.2137440044672976</v>
      </c>
    </row>
    <row r="69" spans="1:4">
      <c r="A69" s="11">
        <v>67</v>
      </c>
      <c r="B69" s="25">
        <v>62.6</v>
      </c>
      <c r="C69" s="23">
        <v>1.0999499958664889</v>
      </c>
    </row>
    <row r="70" spans="1:4">
      <c r="A70" s="11">
        <v>68</v>
      </c>
      <c r="B70" s="24">
        <v>31.1</v>
      </c>
      <c r="C70" s="23">
        <v>8.5773400502360722E-2</v>
      </c>
    </row>
    <row r="71" spans="1:4">
      <c r="A71" s="11">
        <v>69</v>
      </c>
      <c r="B71" s="24">
        <v>31.2</v>
      </c>
      <c r="C71" s="23">
        <v>0.54624919921780191</v>
      </c>
    </row>
    <row r="72" spans="1:4">
      <c r="A72" s="11">
        <v>70</v>
      </c>
      <c r="B72" s="24">
        <v>62.7</v>
      </c>
      <c r="C72" s="23">
        <v>0.66302579458192978</v>
      </c>
    </row>
    <row r="73" spans="1:4">
      <c r="A73" s="11">
        <v>71</v>
      </c>
      <c r="B73" s="24">
        <v>77.7</v>
      </c>
      <c r="C73" s="23">
        <v>1.2176956018981819</v>
      </c>
    </row>
    <row r="74" spans="1:4">
      <c r="A74" s="11">
        <v>72</v>
      </c>
      <c r="B74" s="24">
        <v>62.6</v>
      </c>
      <c r="C74" s="23">
        <v>0.48804999586648845</v>
      </c>
    </row>
    <row r="75" spans="1:4">
      <c r="A75" s="11">
        <v>73</v>
      </c>
      <c r="B75" s="24">
        <v>31.2</v>
      </c>
      <c r="C75" s="23">
        <v>0.20894919921780239</v>
      </c>
    </row>
    <row r="76" spans="1:4">
      <c r="A76" s="11">
        <v>74</v>
      </c>
      <c r="B76" s="24">
        <v>31.2</v>
      </c>
      <c r="C76" s="23">
        <v>8.604919921780238E-2</v>
      </c>
    </row>
    <row r="77" spans="1:4">
      <c r="A77" s="11">
        <v>75</v>
      </c>
      <c r="B77" s="24">
        <v>62.4</v>
      </c>
      <c r="C77" s="23">
        <v>1.2017983984356049</v>
      </c>
    </row>
    <row r="78" spans="1:4">
      <c r="A78" s="11">
        <v>76</v>
      </c>
      <c r="B78" s="24">
        <v>77.599999999999994</v>
      </c>
      <c r="C78" s="23">
        <v>0.54241980318273908</v>
      </c>
    </row>
    <row r="79" spans="1:4">
      <c r="A79" s="11" t="s">
        <v>20</v>
      </c>
      <c r="B79" s="24">
        <v>38.700000000000003</v>
      </c>
      <c r="C79" s="23">
        <v>0.76163410287592848</v>
      </c>
      <c r="D79" t="s">
        <v>25</v>
      </c>
    </row>
    <row r="80" spans="1:4">
      <c r="A80" s="11" t="s">
        <v>21</v>
      </c>
      <c r="B80" s="24">
        <v>69.599999999999994</v>
      </c>
      <c r="C80" s="23">
        <v>1.7648559059474058</v>
      </c>
      <c r="D80" t="s">
        <v>26</v>
      </c>
    </row>
    <row r="81" spans="1:4">
      <c r="A81" s="11" t="s">
        <v>22</v>
      </c>
      <c r="B81" s="24">
        <v>38.5</v>
      </c>
      <c r="C81" s="23">
        <v>1.5277825054450449</v>
      </c>
      <c r="D81" t="s">
        <v>27</v>
      </c>
    </row>
    <row r="82" spans="1:4">
      <c r="A82" s="11" t="s">
        <v>23</v>
      </c>
      <c r="B82" s="24">
        <v>64.7</v>
      </c>
      <c r="C82" s="23">
        <v>0.38104176889076269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41.942764681561123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2022-11-29T08:55:47Z</cp:lastPrinted>
  <dcterms:created xsi:type="dcterms:W3CDTF">2021-09-21T11:55:05Z</dcterms:created>
  <dcterms:modified xsi:type="dcterms:W3CDTF">2022-11-29T08:56:56Z</dcterms:modified>
</cp:coreProperties>
</file>