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работы\ОТЧЁТ на 2024\Готовые отчёты\Экомир\"/>
    </mc:Choice>
  </mc:AlternateContent>
  <bookViews>
    <workbookView xWindow="0" yWindow="0" windowWidth="23040" windowHeight="8670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D35" i="2"/>
  <c r="E35" i="2"/>
  <c r="B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E14" i="2"/>
  <c r="F14" i="2" s="1"/>
  <c r="F12" i="2"/>
  <c r="F11" i="2"/>
  <c r="F10" i="2"/>
  <c r="F9" i="2"/>
  <c r="B46" i="1"/>
  <c r="C39" i="1"/>
  <c r="B39" i="1"/>
  <c r="F35" i="2" l="1"/>
  <c r="C46" i="1" s="1"/>
  <c r="E46" i="1" s="1"/>
  <c r="F13" i="2"/>
</calcChain>
</file>

<file path=xl/sharedStrings.xml><?xml version="1.0" encoding="utf-8"?>
<sst xmlns="http://schemas.openxmlformats.org/spreadsheetml/2006/main" count="71" uniqueCount="70">
  <si>
    <t xml:space="preserve">   ООО «Экомир ЖБК-1»</t>
  </si>
  <si>
    <t>Отчет управляющей организации о выполнении условий договора управления многоквартирным домом по адресу: г. Белгород, ул. Бульвар 1 салюта 1.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</si>
  <si>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</si>
  <si>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</si>
  <si>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</si>
  <si>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г. Белгород, ул. Бульвар 1 салюта 1.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</si>
  <si>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</si>
  <si>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</si>
  <si>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</si>
  <si>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</si>
  <si>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</si>
  <si>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</si>
  <si>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</si>
  <si>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жилого помещения, действующем в отчетном периоде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</si>
  <si>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</si>
  <si>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</si>
  <si>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</si>
  <si>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01.01.2024-30.07.2024 гг.</t>
  </si>
  <si>
    <t xml:space="preserve">пункт 4 договора управления </t>
  </si>
  <si>
    <t>01.08.2024-31.12.2024 гг.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</si>
  <si>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</si>
  <si>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</si>
  <si>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Начисленно </t>
  </si>
  <si>
    <t xml:space="preserve">Оплачено </t>
  </si>
  <si>
    <t xml:space="preserve">Содержание помещений </t>
  </si>
  <si>
    <t>Электроэнергия на ОДН</t>
  </si>
  <si>
    <t>Общее имущество МКД</t>
  </si>
  <si>
    <t xml:space="preserve">Перерасчёт  ОДН за 2023 год 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</si>
  <si>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</si>
  <si>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</si>
  <si>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</si>
  <si>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</si>
  <si>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</si>
  <si>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</si>
  <si>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</si>
  <si>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</si>
  <si>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</si>
  <si>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Итого по виду работ, услуг и всего</t>
  </si>
  <si>
    <t>1 Квартал</t>
  </si>
  <si>
    <t>2 Квартал</t>
  </si>
  <si>
    <t>3 Квартал</t>
  </si>
  <si>
    <t>4 Квартал</t>
  </si>
  <si>
    <t>I.  Содержание помещений общего пользования</t>
  </si>
  <si>
    <t>2. Уборка мусоропроводов.</t>
  </si>
  <si>
    <t>3. Уборка придомовой территории</t>
  </si>
  <si>
    <t>4.  Ремонт и обслуживание конструктивных элементов и внешнее благоустройство</t>
  </si>
  <si>
    <t>5.  Техническое обслуживание и ремонт внутридомового инженерного оборудования и МОП</t>
  </si>
  <si>
    <t>6.Работы не вошедшие в перечень услуг</t>
  </si>
  <si>
    <t>Техническое обслуживание общедомовых приборов учета тепловой энергии(ООО Поток)</t>
  </si>
  <si>
    <t>Замена светильников</t>
  </si>
  <si>
    <t>Окраска бордюров краской фасадной</t>
  </si>
  <si>
    <t>Смена эл.проводки</t>
  </si>
  <si>
    <t>Монтаж мелких металлоконструкций массой до 10 кг Приварка ручки к контейнеру</t>
  </si>
  <si>
    <t>Закрытие продухов сеткой</t>
  </si>
  <si>
    <t>Замена колес</t>
  </si>
  <si>
    <t>Сварка ручки на выкатном контейнере</t>
  </si>
  <si>
    <t>Обход и осмотр трассы наружного(подземного, надземного) газопровода</t>
  </si>
  <si>
    <t>Визуальная проверка целостности, состояния окраски, опор, креплений газопроводов жилого дома и его соответствие нормативным требованиям</t>
  </si>
  <si>
    <t>Визуальная проверка наличия и целостности футляров, в том числе их уплотнений, в местах прокладки через наружные и внутренние конструкции многокварт</t>
  </si>
  <si>
    <t>Проверка герметичности внутридомового г-да и технологических устройств на нем при количестве приборов на одном стояке(за один стояк)-(6-10шт)</t>
  </si>
  <si>
    <t>Проверка на загазованность подвала здания(техничес.подполья), подлежащего проверке в зоне 15 м от газопровода</t>
  </si>
  <si>
    <t>Оповещение жильцов и отключение жилых домов на период ремонтных работ/технического обслуживания</t>
  </si>
  <si>
    <t>Техническое обслуживание крана пробкового, установленного на внутридомовом газопроводе</t>
  </si>
  <si>
    <t>установк розеток</t>
  </si>
  <si>
    <t>Прокладка однопарного провода с креплением проволочными скрепами по стене: кирпичной</t>
  </si>
  <si>
    <t>Смена муфты</t>
  </si>
  <si>
    <t>7. Услуга управления</t>
  </si>
  <si>
    <t>8. Оплачено ресурсоснабжающим организациям</t>
  </si>
  <si>
    <t xml:space="preserve">ИТОГО </t>
  </si>
  <si>
    <t>Раздел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</si>
</sst>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\.##0.00\ &quot;₽&quot;_-;\-* #\.##0.00\ &quot;₽&quot;_-;_-* \-??\ &quot;₽&quot;_-;_-@_-"/>
    <numFmt numFmtId="168" formatCode="#\ ##0.00"/>
    <numFmt numFmtId="169" formatCode="#\ ##0.00_ "/>
  </numFmts>
  <fonts count="17">
    <font>
      <sz val="11"/>
      <color theme="1"/>
      <name val="Calibri"/>
      <charset val="13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7"/>
      <name val="Arial Cyr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168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8" fontId="6" fillId="0" borderId="1" xfId="0" applyNumberFormat="1" applyFont="1" applyFill="1" applyBorder="1" applyAlignment="1" applyProtection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168" fontId="3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/>
    <xf numFmtId="2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9" fontId="8" fillId="0" borderId="1" xfId="1" applyNumberFormat="1" applyFont="1" applyFill="1" applyBorder="1" applyAlignment="1" applyProtection="1">
      <alignment horizontal="center" vertical="center" wrapText="1"/>
    </xf>
    <xf numFmtId="16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1" fillId="0" borderId="0" xfId="0" applyFont="1" applyAlignment="1">
      <alignment horizontal="left" vertical="center" indent="15"/>
    </xf>
    <xf numFmtId="0" fontId="13" fillId="0" borderId="0" xfId="0" applyFont="1" applyAlignment="1">
      <alignment vertical="center" wrapText="1"/>
    </xf>
    <xf numFmtId="0" fontId="0" fillId="0" borderId="0" xfId="0" applyAlignment="1"/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14" fillId="2" borderId="1" xfId="0" applyNumberFormat="1" applyFont="1" applyFill="1" applyBorder="1" applyAlignment="1">
      <alignment horizontal="center" wrapText="1"/>
    </xf>
    <xf numFmtId="168" fontId="15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/>
    <xf numFmtId="0" fontId="1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168" fontId="0" fillId="0" borderId="1" xfId="0" applyNumberForma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15" fillId="0" borderId="1" xfId="0" applyFont="1" applyBorder="1" applyAlignment="1">
      <alignment horizontal="left"/>
    </xf>
    <xf numFmtId="169" fontId="0" fillId="0" borderId="0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9" fontId="0" fillId="0" borderId="1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8" fontId="1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2" fillId="0" borderId="0" xfId="0" applyFont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="85" zoomScaleNormal="85" workbookViewId="0">
      <selection activeCell="A43" sqref="A43:E44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customWidth="1"/>
    <col min="6" max="6" width="99.28515625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48" t="s">
        <v>0</v>
      </c>
      <c r="B1" s="48"/>
      <c r="C1" s="48"/>
      <c r="D1" s="48"/>
      <c r="E1" s="23"/>
      <c r="F1" s="23"/>
      <c r="G1" s="23"/>
      <c r="H1" s="23"/>
      <c r="I1" s="23"/>
    </row>
    <row r="4" spans="1:9" ht="15" customHeight="1">
      <c r="A4" s="64" t="s">
        <v>1</v>
      </c>
      <c r="B4" s="64"/>
      <c r="C4" s="64"/>
      <c r="D4" s="64"/>
      <c r="E4" s="24"/>
      <c r="F4" s="24"/>
      <c r="G4" s="24"/>
      <c r="H4" s="24"/>
      <c r="I4" s="24"/>
    </row>
    <row r="5" spans="1:9" ht="15" customHeight="1">
      <c r="A5" s="64"/>
      <c r="B5" s="64"/>
      <c r="C5" s="64"/>
      <c r="D5" s="64"/>
      <c r="E5" s="24"/>
      <c r="F5" s="24"/>
      <c r="G5" s="24"/>
      <c r="H5" s="24"/>
      <c r="I5" s="24"/>
    </row>
    <row r="8" spans="1:9" ht="15.75">
      <c r="B8" s="49" t="s">
        <v>2</v>
      </c>
      <c r="C8" s="49"/>
      <c r="D8" s="1"/>
      <c r="E8" s="1"/>
      <c r="F8" s="1"/>
      <c r="G8" s="25"/>
    </row>
    <row r="9" spans="1:9" ht="15.75" customHeight="1">
      <c r="A9" s="26"/>
      <c r="B9" s="50" t="s">
        <v>3</v>
      </c>
      <c r="C9" s="50"/>
      <c r="D9" s="27"/>
      <c r="E9" s="27"/>
      <c r="F9" s="27"/>
      <c r="G9" s="27"/>
      <c r="H9" s="28"/>
    </row>
    <row r="11" spans="1:9">
      <c r="A11" s="51" t="s">
        <v>4</v>
      </c>
      <c r="B11" s="52"/>
      <c r="C11" s="29" t="s">
        <v>5</v>
      </c>
    </row>
    <row r="12" spans="1:9">
      <c r="A12" s="51" t="s">
        <v>6</v>
      </c>
      <c r="B12" s="52"/>
      <c r="C12" s="30">
        <v>1977</v>
      </c>
    </row>
    <row r="13" spans="1:9">
      <c r="A13" s="51" t="s">
        <v>7</v>
      </c>
      <c r="B13" s="52"/>
      <c r="C13" s="31">
        <v>0.36</v>
      </c>
    </row>
    <row r="14" spans="1:9">
      <c r="A14" s="51" t="s">
        <v>8</v>
      </c>
      <c r="B14" s="52"/>
      <c r="C14" s="32">
        <v>8581.7999999999993</v>
      </c>
    </row>
    <row r="15" spans="1:9">
      <c r="A15" s="51" t="s">
        <v>9</v>
      </c>
      <c r="B15" s="52"/>
      <c r="C15" s="32">
        <v>5742.6</v>
      </c>
    </row>
    <row r="16" spans="1:9">
      <c r="A16" s="53" t="s">
        <v>10</v>
      </c>
      <c r="B16" s="54"/>
      <c r="C16" s="32"/>
    </row>
    <row r="19" spans="1:4" ht="15.75">
      <c r="A19" s="49" t="s">
        <v>11</v>
      </c>
      <c r="B19" s="49"/>
      <c r="C19" s="49"/>
      <c r="D19" s="49"/>
    </row>
    <row r="20" spans="1:4" ht="15" customHeight="1">
      <c r="A20" s="50" t="s">
        <v>12</v>
      </c>
      <c r="B20" s="50"/>
      <c r="C20" s="50"/>
      <c r="D20" s="50"/>
    </row>
    <row r="21" spans="1:4" ht="15" customHeight="1">
      <c r="A21" s="50"/>
      <c r="B21" s="50"/>
      <c r="C21" s="50"/>
      <c r="D21" s="50"/>
    </row>
    <row r="22" spans="1:4" ht="15" customHeight="1">
      <c r="A22" s="50"/>
      <c r="B22" s="50"/>
      <c r="C22" s="50"/>
      <c r="D22" s="50"/>
    </row>
    <row r="24" spans="1:4">
      <c r="A24" s="60" t="s">
        <v>13</v>
      </c>
      <c r="B24" s="60"/>
      <c r="C24" s="60"/>
      <c r="D24" s="60"/>
    </row>
    <row r="25" spans="1:4">
      <c r="A25" s="60"/>
      <c r="B25" s="60"/>
      <c r="C25" s="60"/>
      <c r="D25" s="60"/>
    </row>
    <row r="26" spans="1:4" ht="30">
      <c r="A26" s="33" t="s">
        <v>14</v>
      </c>
      <c r="B26" s="55" t="s">
        <v>15</v>
      </c>
      <c r="C26" s="55"/>
      <c r="D26" s="34" t="s">
        <v>16</v>
      </c>
    </row>
    <row r="27" spans="1:4">
      <c r="A27" s="35" t="s">
        <v>17</v>
      </c>
      <c r="B27" s="56" t="s">
        <v>18</v>
      </c>
      <c r="C27" s="56"/>
      <c r="D27" s="30">
        <v>15.08</v>
      </c>
    </row>
    <row r="28" spans="1:4">
      <c r="A28" s="35" t="s">
        <v>19</v>
      </c>
      <c r="B28" s="56" t="s">
        <v>18</v>
      </c>
      <c r="C28" s="56"/>
      <c r="D28" s="30">
        <v>16.14</v>
      </c>
    </row>
    <row r="30" spans="1:4" ht="15.75">
      <c r="A30" s="57" t="s">
        <v>20</v>
      </c>
      <c r="B30" s="57"/>
      <c r="C30" s="57"/>
    </row>
    <row r="31" spans="1:4" ht="15.75" customHeight="1">
      <c r="A31" s="61" t="s">
        <v>21</v>
      </c>
      <c r="B31" s="61"/>
      <c r="C31" s="61"/>
      <c r="D31" s="36"/>
    </row>
    <row r="32" spans="1:4" ht="15" customHeight="1">
      <c r="A32" s="61"/>
      <c r="B32" s="61"/>
      <c r="C32" s="61"/>
      <c r="D32" s="37"/>
    </row>
    <row r="33" spans="1:5" ht="15" customHeight="1">
      <c r="A33" s="61"/>
      <c r="B33" s="61"/>
      <c r="C33" s="61"/>
      <c r="D33" s="37"/>
    </row>
    <row r="34" spans="1:5" ht="15" customHeight="1">
      <c r="A34" s="38"/>
      <c r="B34" s="38" t="s">
        <v>22</v>
      </c>
      <c r="C34" s="38" t="s">
        <v>23</v>
      </c>
      <c r="D34" s="37"/>
    </row>
    <row r="35" spans="1:5">
      <c r="A35" s="39" t="s">
        <v>24</v>
      </c>
      <c r="B35" s="40">
        <v>1071822.3600000001</v>
      </c>
      <c r="C35" s="40">
        <v>1036888.26</v>
      </c>
      <c r="D35" s="41"/>
    </row>
    <row r="36" spans="1:5">
      <c r="A36" s="39" t="s">
        <v>25</v>
      </c>
      <c r="B36" s="40">
        <v>180746.93</v>
      </c>
      <c r="C36" s="40">
        <v>149057.53</v>
      </c>
      <c r="D36" s="41"/>
    </row>
    <row r="37" spans="1:5">
      <c r="A37" s="39" t="s">
        <v>26</v>
      </c>
      <c r="B37" s="40">
        <v>28200</v>
      </c>
      <c r="C37" s="40">
        <v>21833.0586080586</v>
      </c>
      <c r="D37" s="41"/>
    </row>
    <row r="38" spans="1:5">
      <c r="A38" s="42" t="s">
        <v>27</v>
      </c>
      <c r="B38" s="40">
        <v>-9836.8500000000295</v>
      </c>
      <c r="C38" s="40"/>
      <c r="D38" s="43"/>
    </row>
    <row r="39" spans="1:5">
      <c r="A39" s="44" t="s">
        <v>28</v>
      </c>
      <c r="B39" s="40">
        <f>B35+B36+B38+B37</f>
        <v>1270932.44</v>
      </c>
      <c r="C39" s="40">
        <f>C35+C36+C37</f>
        <v>1207778.84860806</v>
      </c>
      <c r="D39" s="45"/>
    </row>
    <row r="42" spans="1:5" ht="15.75">
      <c r="A42" s="49" t="s">
        <v>29</v>
      </c>
      <c r="B42" s="49"/>
      <c r="C42" s="49"/>
      <c r="D42" s="49"/>
      <c r="E42" s="49"/>
    </row>
    <row r="43" spans="1:5" ht="15" customHeight="1">
      <c r="A43" s="62" t="s">
        <v>30</v>
      </c>
      <c r="B43" s="62"/>
      <c r="C43" s="62"/>
      <c r="D43" s="62"/>
      <c r="E43" s="62"/>
    </row>
    <row r="44" spans="1:5" ht="15" customHeight="1">
      <c r="A44" s="63"/>
      <c r="B44" s="63"/>
      <c r="C44" s="63"/>
      <c r="D44" s="63"/>
      <c r="E44" s="63"/>
    </row>
    <row r="45" spans="1:5" ht="105">
      <c r="A45" s="46" t="s">
        <v>31</v>
      </c>
      <c r="B45" s="46" t="s">
        <v>32</v>
      </c>
      <c r="C45" s="58" t="s">
        <v>33</v>
      </c>
      <c r="D45" s="58"/>
      <c r="E45" s="46" t="s">
        <v>34</v>
      </c>
    </row>
    <row r="46" spans="1:5">
      <c r="A46" s="47">
        <v>-1345531.03</v>
      </c>
      <c r="B46" s="47">
        <f>C39</f>
        <v>1207778.84860806</v>
      </c>
      <c r="C46" s="59">
        <f>'Раздел 5'!F35</f>
        <v>1047211.95</v>
      </c>
      <c r="D46" s="59"/>
      <c r="E46" s="47">
        <f>A46+B46-C46</f>
        <v>-1184964.1313919399</v>
      </c>
    </row>
  </sheetData>
  <mergeCells count="22">
    <mergeCell ref="C45:D45"/>
    <mergeCell ref="C46:D46"/>
    <mergeCell ref="A20:D22"/>
    <mergeCell ref="A24:D25"/>
    <mergeCell ref="A31:C33"/>
    <mergeCell ref="A43:E44"/>
    <mergeCell ref="B26:C26"/>
    <mergeCell ref="B27:C27"/>
    <mergeCell ref="B28:C28"/>
    <mergeCell ref="A30:C30"/>
    <mergeCell ref="A42:E42"/>
    <mergeCell ref="A13:B13"/>
    <mergeCell ref="A14:B14"/>
    <mergeCell ref="A15:B15"/>
    <mergeCell ref="A16:B16"/>
    <mergeCell ref="A19:D19"/>
    <mergeCell ref="A1:D1"/>
    <mergeCell ref="B8:C8"/>
    <mergeCell ref="B9:C9"/>
    <mergeCell ref="A11:B11"/>
    <mergeCell ref="A12:B12"/>
    <mergeCell ref="A4:D5"/>
  </mergeCells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E7" sqref="E7"/>
    </sheetView>
  </sheetViews>
  <sheetFormatPr defaultColWidth="8.85546875" defaultRowHeight="15"/>
  <cols>
    <col min="1" max="1" width="26.85546875" customWidth="1"/>
    <col min="2" max="2" width="11.28515625" customWidth="1"/>
    <col min="3" max="3" width="10.85546875" customWidth="1"/>
    <col min="4" max="5" width="10.7109375"/>
    <col min="6" max="6" width="11.28515625" customWidth="1"/>
  </cols>
  <sheetData>
    <row r="1" spans="1:6" ht="15.75">
      <c r="A1" s="49" t="s">
        <v>69</v>
      </c>
      <c r="B1" s="49"/>
      <c r="C1" s="49"/>
      <c r="D1" s="49"/>
      <c r="E1" s="49"/>
      <c r="F1" s="49"/>
    </row>
    <row r="2" spans="1:6" ht="105" customHeight="1">
      <c r="A2" s="68" t="s">
        <v>35</v>
      </c>
      <c r="B2" s="68"/>
      <c r="C2" s="68"/>
      <c r="D2" s="68"/>
      <c r="E2" s="68"/>
      <c r="F2" s="68"/>
    </row>
    <row r="3" spans="1:6">
      <c r="A3" s="68"/>
      <c r="B3" s="68"/>
      <c r="C3" s="68"/>
      <c r="D3" s="68"/>
      <c r="E3" s="68"/>
      <c r="F3" s="68"/>
    </row>
    <row r="4" spans="1:6">
      <c r="B4" s="2"/>
    </row>
    <row r="6" spans="1:6">
      <c r="A6" s="66" t="s">
        <v>36</v>
      </c>
      <c r="B6" s="65"/>
      <c r="C6" s="65"/>
      <c r="D6" s="65"/>
      <c r="E6" s="65"/>
      <c r="F6" s="66" t="s">
        <v>37</v>
      </c>
    </row>
    <row r="7" spans="1:6">
      <c r="A7" s="66"/>
      <c r="B7" s="3" t="s">
        <v>38</v>
      </c>
      <c r="C7" s="3" t="s">
        <v>39</v>
      </c>
      <c r="D7" s="3" t="s">
        <v>40</v>
      </c>
      <c r="E7" s="3" t="s">
        <v>41</v>
      </c>
      <c r="F7" s="66"/>
    </row>
    <row r="8" spans="1:6">
      <c r="A8" s="3">
        <v>1</v>
      </c>
      <c r="B8" s="3"/>
      <c r="C8" s="3"/>
      <c r="D8" s="3"/>
      <c r="E8" s="3">
        <v>11</v>
      </c>
      <c r="F8" s="3">
        <v>14</v>
      </c>
    </row>
    <row r="9" spans="1:6" ht="25.5">
      <c r="A9" s="4" t="s">
        <v>42</v>
      </c>
      <c r="B9" s="5">
        <v>44814.720000000001</v>
      </c>
      <c r="C9" s="5">
        <v>42131.5</v>
      </c>
      <c r="D9" s="5">
        <v>45859.23</v>
      </c>
      <c r="E9" s="5">
        <v>42371.92</v>
      </c>
      <c r="F9" s="5">
        <f>SUM(B9:E9)</f>
        <v>175177.37</v>
      </c>
    </row>
    <row r="10" spans="1:6">
      <c r="A10" s="6" t="s">
        <v>43</v>
      </c>
      <c r="B10" s="7">
        <v>16382</v>
      </c>
      <c r="C10" s="7">
        <v>16746</v>
      </c>
      <c r="D10" s="5">
        <v>16559.599999999999</v>
      </c>
      <c r="E10" s="5">
        <v>18200</v>
      </c>
      <c r="F10" s="5">
        <f t="shared" ref="F10:F12" si="0">SUM(B10:E10)</f>
        <v>67887.600000000006</v>
      </c>
    </row>
    <row r="11" spans="1:6" ht="25.5">
      <c r="A11" s="4" t="s">
        <v>44</v>
      </c>
      <c r="B11" s="5">
        <v>39814.720000000001</v>
      </c>
      <c r="C11" s="5">
        <v>19622.150000000001</v>
      </c>
      <c r="D11" s="5">
        <v>19337.37</v>
      </c>
      <c r="E11" s="5">
        <v>16936</v>
      </c>
      <c r="F11" s="5">
        <f t="shared" si="0"/>
        <v>95710.24</v>
      </c>
    </row>
    <row r="12" spans="1:6" ht="38.25">
      <c r="A12" s="6" t="s">
        <v>45</v>
      </c>
      <c r="B12" s="8">
        <v>4810</v>
      </c>
      <c r="C12" s="8">
        <v>46129</v>
      </c>
      <c r="D12" s="8">
        <v>9686.4</v>
      </c>
      <c r="E12" s="8">
        <v>20424.599999999999</v>
      </c>
      <c r="F12" s="5">
        <f t="shared" si="0"/>
        <v>81050</v>
      </c>
    </row>
    <row r="13" spans="1:6" ht="51">
      <c r="A13" s="10" t="s">
        <v>46</v>
      </c>
      <c r="B13" s="8">
        <v>72925.009999999995</v>
      </c>
      <c r="C13" s="8">
        <v>64280.54</v>
      </c>
      <c r="D13" s="8">
        <v>46401.82</v>
      </c>
      <c r="E13" s="8">
        <v>58591.880000000005</v>
      </c>
      <c r="F13" s="5">
        <f t="shared" ref="F13" si="1">SUM(B13:E13)</f>
        <v>242199.25</v>
      </c>
    </row>
    <row r="14" spans="1:6" ht="29.25" customHeight="1">
      <c r="A14" s="6" t="s">
        <v>47</v>
      </c>
      <c r="B14" s="13">
        <v>9751.2000000000007</v>
      </c>
      <c r="C14" s="13">
        <v>3117.9</v>
      </c>
      <c r="D14" s="13">
        <v>28275.11</v>
      </c>
      <c r="E14" s="13">
        <f>SUM(E15:E32)</f>
        <v>20536.289999999997</v>
      </c>
      <c r="F14" s="14">
        <f t="shared" ref="F14:F32" si="2">SUM(B14:E14)</f>
        <v>61680.5</v>
      </c>
    </row>
    <row r="15" spans="1:6" ht="39" customHeight="1">
      <c r="A15" s="9" t="s">
        <v>48</v>
      </c>
      <c r="B15" s="3">
        <v>2138</v>
      </c>
      <c r="C15" s="12">
        <v>0</v>
      </c>
      <c r="D15" s="12">
        <v>0</v>
      </c>
      <c r="E15" s="12">
        <v>13500</v>
      </c>
      <c r="F15" s="11">
        <f t="shared" si="2"/>
        <v>15638</v>
      </c>
    </row>
    <row r="16" spans="1:6" ht="19.5" customHeight="1">
      <c r="A16" s="9" t="s">
        <v>49</v>
      </c>
      <c r="B16" s="12">
        <v>732.8</v>
      </c>
      <c r="C16" s="12">
        <v>0</v>
      </c>
      <c r="D16" s="12">
        <v>770.38</v>
      </c>
      <c r="E16" s="12"/>
      <c r="F16" s="11">
        <f t="shared" si="2"/>
        <v>1503.1799999999998</v>
      </c>
    </row>
    <row r="17" spans="1:6" ht="24" customHeight="1">
      <c r="A17" s="9" t="s">
        <v>50</v>
      </c>
      <c r="B17" s="12">
        <v>6880.4</v>
      </c>
      <c r="C17" s="12">
        <v>0</v>
      </c>
      <c r="D17" s="12">
        <v>0</v>
      </c>
      <c r="E17" s="12"/>
      <c r="F17" s="11">
        <f t="shared" si="2"/>
        <v>6880.4</v>
      </c>
    </row>
    <row r="18" spans="1:6" ht="21" customHeight="1">
      <c r="A18" s="9" t="s">
        <v>51</v>
      </c>
      <c r="B18" s="12">
        <v>0</v>
      </c>
      <c r="C18" s="12">
        <v>1910.1</v>
      </c>
      <c r="D18" s="12">
        <v>0</v>
      </c>
      <c r="E18" s="12"/>
      <c r="F18" s="11">
        <f t="shared" si="2"/>
        <v>1910.1</v>
      </c>
    </row>
    <row r="19" spans="1:6" ht="33" customHeight="1">
      <c r="A19" s="9" t="s">
        <v>52</v>
      </c>
      <c r="B19" s="12">
        <v>0</v>
      </c>
      <c r="C19" s="12">
        <v>1207.8</v>
      </c>
      <c r="D19" s="12">
        <v>0</v>
      </c>
      <c r="E19" s="12"/>
      <c r="F19" s="11">
        <f t="shared" si="2"/>
        <v>1207.8</v>
      </c>
    </row>
    <row r="20" spans="1:6" ht="24" customHeight="1">
      <c r="A20" s="9" t="s">
        <v>53</v>
      </c>
      <c r="B20" s="12">
        <v>0</v>
      </c>
      <c r="C20" s="15">
        <v>0</v>
      </c>
      <c r="D20" s="15">
        <v>13704.98</v>
      </c>
      <c r="E20" s="12"/>
      <c r="F20" s="11">
        <f t="shared" si="2"/>
        <v>13704.98</v>
      </c>
    </row>
    <row r="21" spans="1:6" ht="25.5" customHeight="1">
      <c r="A21" s="16" t="s">
        <v>54</v>
      </c>
      <c r="B21" s="17">
        <v>0</v>
      </c>
      <c r="C21" s="17">
        <v>0</v>
      </c>
      <c r="D21" s="12">
        <v>1208</v>
      </c>
      <c r="E21" s="12">
        <v>2512</v>
      </c>
      <c r="F21" s="11">
        <f t="shared" si="2"/>
        <v>3720</v>
      </c>
    </row>
    <row r="22" spans="1:6" ht="29.25" customHeight="1">
      <c r="A22" s="16" t="s">
        <v>55</v>
      </c>
      <c r="B22" s="17">
        <v>0</v>
      </c>
      <c r="C22" s="17">
        <v>0</v>
      </c>
      <c r="D22" s="12">
        <v>1756.75</v>
      </c>
      <c r="E22" s="12">
        <v>1296.8499999999999</v>
      </c>
      <c r="F22" s="11">
        <f t="shared" si="2"/>
        <v>3053.6</v>
      </c>
    </row>
    <row r="23" spans="1:6" ht="27.75" customHeight="1">
      <c r="A23" s="16" t="s">
        <v>56</v>
      </c>
      <c r="B23" s="17">
        <v>0</v>
      </c>
      <c r="C23" s="18">
        <v>0</v>
      </c>
      <c r="D23" s="12">
        <v>50</v>
      </c>
      <c r="E23" s="12"/>
      <c r="F23" s="11">
        <f t="shared" si="2"/>
        <v>50</v>
      </c>
    </row>
    <row r="24" spans="1:6" ht="30" customHeight="1">
      <c r="A24" s="16" t="s">
        <v>57</v>
      </c>
      <c r="B24" s="12">
        <v>0</v>
      </c>
      <c r="C24" s="12">
        <v>0</v>
      </c>
      <c r="D24" s="12">
        <v>3321</v>
      </c>
      <c r="E24" s="12"/>
      <c r="F24" s="11">
        <f t="shared" si="2"/>
        <v>3321</v>
      </c>
    </row>
    <row r="25" spans="1:6" ht="76.5">
      <c r="A25" s="9" t="s">
        <v>58</v>
      </c>
      <c r="B25" s="12">
        <v>0</v>
      </c>
      <c r="C25" s="12">
        <v>0</v>
      </c>
      <c r="D25" s="12">
        <v>54</v>
      </c>
      <c r="E25" s="12"/>
      <c r="F25" s="11">
        <f t="shared" si="2"/>
        <v>54</v>
      </c>
    </row>
    <row r="26" spans="1:6" ht="76.5">
      <c r="A26" s="9" t="s">
        <v>59</v>
      </c>
      <c r="B26" s="12">
        <v>0</v>
      </c>
      <c r="C26" s="12">
        <v>0</v>
      </c>
      <c r="D26" s="12">
        <v>5904</v>
      </c>
      <c r="E26" s="12"/>
      <c r="F26" s="11">
        <f t="shared" si="2"/>
        <v>5904</v>
      </c>
    </row>
    <row r="27" spans="1:6" ht="33.75" customHeight="1">
      <c r="A27" s="9" t="s">
        <v>60</v>
      </c>
      <c r="B27" s="12">
        <v>0</v>
      </c>
      <c r="C27" s="12">
        <v>0</v>
      </c>
      <c r="D27" s="12">
        <v>180</v>
      </c>
      <c r="E27" s="12"/>
      <c r="F27" s="11">
        <f t="shared" si="2"/>
        <v>180</v>
      </c>
    </row>
    <row r="28" spans="1:6" ht="63.75">
      <c r="A28" s="9" t="s">
        <v>61</v>
      </c>
      <c r="B28" s="12">
        <v>0</v>
      </c>
      <c r="C28" s="12">
        <v>0</v>
      </c>
      <c r="D28" s="12">
        <v>222</v>
      </c>
      <c r="E28" s="12"/>
      <c r="F28" s="11">
        <f t="shared" si="2"/>
        <v>222</v>
      </c>
    </row>
    <row r="29" spans="1:6" ht="51">
      <c r="A29" s="9" t="s">
        <v>62</v>
      </c>
      <c r="B29" s="12">
        <v>0</v>
      </c>
      <c r="C29" s="12">
        <v>0</v>
      </c>
      <c r="D29" s="12">
        <v>1104</v>
      </c>
      <c r="E29" s="12"/>
      <c r="F29" s="11">
        <f t="shared" si="2"/>
        <v>1104</v>
      </c>
    </row>
    <row r="30" spans="1:6">
      <c r="A30" s="6" t="s">
        <v>63</v>
      </c>
      <c r="B30" s="12">
        <v>0</v>
      </c>
      <c r="C30" s="12">
        <v>0</v>
      </c>
      <c r="D30" s="12">
        <v>0</v>
      </c>
      <c r="E30" s="12">
        <v>1713.01</v>
      </c>
      <c r="F30" s="11">
        <f t="shared" si="2"/>
        <v>1713.01</v>
      </c>
    </row>
    <row r="31" spans="1:6" ht="51">
      <c r="A31" s="6" t="s">
        <v>64</v>
      </c>
      <c r="B31" s="12">
        <v>0</v>
      </c>
      <c r="C31" s="12">
        <v>0</v>
      </c>
      <c r="D31" s="12">
        <v>0</v>
      </c>
      <c r="E31" s="12">
        <v>525.48</v>
      </c>
      <c r="F31" s="11">
        <f t="shared" si="2"/>
        <v>525.48</v>
      </c>
    </row>
    <row r="32" spans="1:6">
      <c r="A32" s="6" t="s">
        <v>65</v>
      </c>
      <c r="B32" s="12">
        <v>0</v>
      </c>
      <c r="C32" s="12">
        <v>0</v>
      </c>
      <c r="D32" s="12">
        <v>0</v>
      </c>
      <c r="E32" s="12">
        <v>988.95</v>
      </c>
      <c r="F32" s="11">
        <f t="shared" si="2"/>
        <v>988.95</v>
      </c>
    </row>
    <row r="33" spans="1:6">
      <c r="A33" s="6" t="s">
        <v>66</v>
      </c>
      <c r="B33" s="19">
        <v>49890</v>
      </c>
      <c r="C33" s="19">
        <v>49890</v>
      </c>
      <c r="D33" s="19">
        <v>52232.74</v>
      </c>
      <c r="E33" s="19">
        <v>53404.11</v>
      </c>
      <c r="F33" s="5">
        <f>SUM(B33:E33)</f>
        <v>205416.84999999998</v>
      </c>
    </row>
    <row r="34" spans="1:6" ht="38.25">
      <c r="A34" s="6" t="s">
        <v>67</v>
      </c>
      <c r="B34" s="19">
        <v>28929.576000000001</v>
      </c>
      <c r="C34" s="19">
        <v>17610.588</v>
      </c>
      <c r="D34" s="19">
        <v>49307.868000000002</v>
      </c>
      <c r="E34" s="19">
        <v>22242.108</v>
      </c>
      <c r="F34" s="5">
        <f>SUM(B34:E34)</f>
        <v>118090.14000000001</v>
      </c>
    </row>
    <row r="35" spans="1:6">
      <c r="A35" s="20" t="s">
        <v>68</v>
      </c>
      <c r="B35" s="21">
        <f>B9+B11+B12+B13+B14+B10+B33+B34</f>
        <v>267317.22600000002</v>
      </c>
      <c r="C35" s="21">
        <f t="shared" ref="C35:E35" si="3">C9+C11+C12+C13+C14+C10+C33+C34</f>
        <v>259527.67799999999</v>
      </c>
      <c r="D35" s="21">
        <f t="shared" si="3"/>
        <v>267660.13799999998</v>
      </c>
      <c r="E35" s="21">
        <f t="shared" si="3"/>
        <v>252706.908</v>
      </c>
      <c r="F35" s="21">
        <f>SUM(B35:E35)</f>
        <v>1047211.95</v>
      </c>
    </row>
    <row r="36" spans="1:6">
      <c r="A36" s="22"/>
      <c r="B36" s="67"/>
      <c r="C36" s="67"/>
    </row>
  </sheetData>
  <mergeCells count="5">
    <mergeCell ref="B6:E6"/>
    <mergeCell ref="A6:A7"/>
    <mergeCell ref="F6:F7"/>
    <mergeCell ref="A2:F3"/>
    <mergeCell ref="A1:F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Воронкин Никита Валентинович</cp:lastModifiedBy>
  <dcterms:created xsi:type="dcterms:W3CDTF">2006-09-16T00:00:00Z</dcterms:created>
  <dcterms:modified xsi:type="dcterms:W3CDTF">2025-03-20T09:26:27Z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1324F233F5F746A6B5BAF98CE9642212_13</vt:lpwstr>
  </property>
  <property fmtid="{D5CDD505-2E9C-101B-9397-08002B2CF9AE}" pid="3" name="KSOProductBuildVer">
    <vt:lpwstr>1049-12.2.0.20326</vt:lpwstr>
  </property>
  <property fmtid="{D5CDD505-2E9C-101B-9397-08002B2CF9AE}" pid="4" name="KSOReadingLayout">
    <vt:bool>true</vt:bool>
  </property>
</Properties>
</file>