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ля работы\ОТЧЁТ на 2024\Готовые отчёты\Экомир\"/>
    </mc:Choice>
  </mc:AlternateContent>
  <bookViews>
    <workbookView xWindow="0" yWindow="0" windowWidth="11520" windowHeight="8670" activeTab="1"/>
  </bookViews>
  <sheets>
    <sheet name="Раздел 1-4" sheetId="1" r:id="rId1"/>
    <sheet name="Раздел 5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2" l="1"/>
  <c r="D32" i="2"/>
  <c r="E32" i="2"/>
  <c r="F32" i="2"/>
  <c r="G32" i="2"/>
  <c r="H32" i="2"/>
  <c r="I32" i="2"/>
  <c r="J32" i="2"/>
  <c r="K32" i="2"/>
  <c r="B32" i="2"/>
  <c r="L14" i="2"/>
  <c r="L1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1" i="2"/>
  <c r="L10" i="2"/>
  <c r="L9" i="2"/>
  <c r="B44" i="1"/>
  <c r="C39" i="1"/>
  <c r="B39" i="1"/>
  <c r="L32" i="2" l="1"/>
  <c r="C44" i="1" s="1"/>
  <c r="E44" i="1" s="1"/>
  <c r="L13" i="2"/>
</calcChain>
</file>

<file path=xl/sharedStrings.xml><?xml version="1.0" encoding="utf-8"?>
<sst xmlns="http://schemas.openxmlformats.org/spreadsheetml/2006/main" count="75" uniqueCount="74">
  <si>
    <t xml:space="preserve">   ООО «Экомир ЖБК-1»</t>
  </si>
  <si>
    <t>Отчет управляющей организации о выполнении условий договора управления многоквартирным домом по адресу: г. Белгород, ул. Ватутина 13 б.</t>
  </si>
  <si>
    <t>Раздел 1</t>
  </si>
  <si>
    <t>Основные характеристики многоквартирного дома</t>
  </si>
  <si>
    <t xml:space="preserve">Адрес многоквартирного дома </t>
  </si>
  <si>
    <t>г. Белгород, ул. Ватутина 13 б.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</si>
  <si>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</si>
  <si>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</si>
  <si>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</si>
  <si>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</si>
  <si>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</si>
  <si>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</si>
  <si>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Сведения о применяемом управляющей организацией размере платы за содержание и управление МКД</t>
  </si>
  <si>
    <t>Информация о размере платы за содержание и управление жилого МКД, действующем в отчетном периоде</t>
  </si>
  <si>
    <t>Период</t>
  </si>
  <si>
    <t>Основание (договор управления с
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</si>
  <si>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</si>
  <si>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>01.01.2024-30.07.2024 гг.</t>
  </si>
  <si>
    <t xml:space="preserve">пункт 4 договора управления </t>
  </si>
  <si>
    <t>01.08.2024-31.12.2024 гг.</t>
  </si>
  <si>
    <t>Раздел 3</t>
  </si>
  <si>
    <t>Информация о начисленном и оплаченном за отчетный период размере платы за содержание помещений</t>
  </si>
  <si>
    <t xml:space="preserve">Начисленно </t>
  </si>
  <si>
    <t xml:space="preserve">Оплачено </t>
  </si>
  <si>
    <t xml:space="preserve">Содержание помещений </t>
  </si>
  <si>
    <t>Электроэнергия на ОДН</t>
  </si>
  <si>
    <t>Общее имущество МКД</t>
  </si>
  <si>
    <t xml:space="preserve">Перерасчёт  ОДН за 2023 год </t>
  </si>
  <si>
    <t xml:space="preserve">Итого </t>
  </si>
  <si>
    <t>Раздел 4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</si>
  <si>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</si>
  <si>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</si>
  <si>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</si>
  <si>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</si>
  <si>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</si>
  <si>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Раздел 5</t>
  </si>
  <si>
    <t>Информация, подтверждающая виды, объемы и стоимость выполненных и оказанных в отчетном году работ, услуг по актам приемки выполненных работ, услуг</t>
  </si>
  <si>
    <t xml:space="preserve">Виды выполненных работ, услуг согласно Перечня работ, услуг и актов приемки выполненных работ, услуг
</t>
  </si>
  <si>
    <t>месяцы отчетного года</t>
  </si>
  <si>
    <t>Итого по виду работ, услуг и всего</t>
  </si>
  <si>
    <t xml:space="preserve">январь </t>
  </si>
  <si>
    <t xml:space="preserve">февраль 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</si>
  <si>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</si>
  <si>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</si>
  <si>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</si>
  <si>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</si>
  <si>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</si>
  <si>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</si>
  <si>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</si>
  <si>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 xml:space="preserve">октябрь-декабрь </t>
  </si>
  <si>
    <t>I.  Содержание помещений общего пользования</t>
  </si>
  <si>
    <t>2. Уборка мусоропроводов.</t>
  </si>
  <si>
    <t>3. Уборка придомовой территории</t>
  </si>
  <si>
    <t>4.  Ремонт и обслуживание конструктивных элементов и внешнее благоустройство</t>
  </si>
  <si>
    <t>5.  Техническое обслуживание и ремонт внутридомового инженерного оборудования и МОП</t>
  </si>
  <si>
    <t>6.Работы не вошедшие в перечень услуг</t>
  </si>
  <si>
    <t>Замена электроламп</t>
  </si>
  <si>
    <t>Приварка петель мусороприемника</t>
  </si>
  <si>
    <t>Устройство герметизации люка мусороприемной камеры.</t>
  </si>
  <si>
    <t>Восстановление поврежденных участков  окраси(22,2 м2)</t>
  </si>
  <si>
    <t>Смена трубопроводов из полиэтиленовых канализационных труб диаметром: до 100 мм</t>
  </si>
  <si>
    <t>Материалы для проведения работ май</t>
  </si>
  <si>
    <t>Сварка  крышки  мусоропровода</t>
  </si>
  <si>
    <t>Материалы для проведения работ июнь</t>
  </si>
  <si>
    <t>Оформление дубликатов паспортов  подрядчик ООО"ИТЦ Взлет"</t>
  </si>
  <si>
    <t>Замена канализационного стояка</t>
  </si>
  <si>
    <t>Замена участка трубопровода</t>
  </si>
  <si>
    <t>Техническое обслуживание общедомовых приборов учета тепловой энергии за август (Запорожская Н.В. ИП)</t>
  </si>
  <si>
    <t>Грунтовка фасада здания пр-т.Ватутина д.13Б, кв.79.
Подрядчик Первухин М.Ф. ИП</t>
  </si>
  <si>
    <t>Оштукатуривание фасада здания пр-т Ватутина д.13Б, кв.79.
Подрядчик Первухин М.Ф. ИП</t>
  </si>
  <si>
    <t>Техническое обслуживание общедомовых приборов учета тепловой энергии (ООО Поток)</t>
  </si>
  <si>
    <t>7. Услуга управления</t>
  </si>
  <si>
    <t>8. Оплачено ресурсоснабжающим организациям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</si>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</sst>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_-* #\.##0.00\ &quot;₽&quot;_-;\-* #\.##0.00\ &quot;₽&quot;_-;_-* \-??\ &quot;₽&quot;_-;_-@_-"/>
    <numFmt numFmtId="168" formatCode="#\ ##0.00"/>
  </numFmts>
  <fonts count="17">
    <font>
      <sz val="11"/>
      <color theme="1"/>
      <name val="Calibri"/>
      <charset val="134"/>
      <scheme val="minor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7"/>
      <name val="Arial Cyr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5" fontId="9" fillId="0" borderId="0" applyFont="0" applyFill="0" applyBorder="0" applyAlignment="0" applyProtection="0">
      <alignment vertical="center"/>
    </xf>
  </cellStyleXfs>
  <cellXfs count="6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vertical="center" wrapText="1"/>
    </xf>
    <xf numFmtId="168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8" fontId="5" fillId="0" borderId="1" xfId="0" applyNumberFormat="1" applyFont="1" applyFill="1" applyBorder="1" applyAlignment="1" applyProtection="1">
      <alignment horizontal="center" vertical="center" wrapText="1"/>
    </xf>
    <xf numFmtId="168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168" fontId="7" fillId="0" borderId="1" xfId="0" applyNumberFormat="1" applyFont="1" applyFill="1" applyBorder="1" applyAlignment="1" applyProtection="1">
      <alignment horizontal="center" vertical="center" wrapText="1"/>
    </xf>
    <xf numFmtId="168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top" wrapText="1"/>
    </xf>
    <xf numFmtId="168" fontId="7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right" vertical="center" wrapText="1" indent="1"/>
    </xf>
    <xf numFmtId="49" fontId="10" fillId="0" borderId="0" xfId="0" applyNumberFormat="1" applyFont="1" applyBorder="1" applyAlignment="1">
      <alignment horizontal="right" vertical="center" wrapText="1"/>
    </xf>
    <xf numFmtId="168" fontId="0" fillId="0" borderId="0" xfId="0" applyNumberForma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0" applyFont="1"/>
    <xf numFmtId="0" fontId="1" fillId="0" borderId="0" xfId="0" applyFont="1" applyAlignment="1">
      <alignment horizontal="left" vertical="center" indent="15"/>
    </xf>
    <xf numFmtId="0" fontId="14" fillId="0" borderId="0" xfId="0" applyFont="1" applyAlignment="1">
      <alignment vertical="center" wrapText="1"/>
    </xf>
    <xf numFmtId="0" fontId="0" fillId="0" borderId="0" xfId="0" applyAlignment="1"/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15" fillId="2" borderId="1" xfId="0" applyNumberFormat="1" applyFont="1" applyFill="1" applyBorder="1" applyAlignment="1">
      <alignment horizontal="center" wrapText="1"/>
    </xf>
    <xf numFmtId="168" fontId="9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168" fontId="0" fillId="0" borderId="1" xfId="0" applyNumberForma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8" fontId="0" fillId="0" borderId="0" xfId="0" applyNumberFormat="1" applyBorder="1" applyAlignment="1">
      <alignment horizontal="center" vertical="center"/>
    </xf>
    <xf numFmtId="0" fontId="16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2" borderId="2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8" fontId="9" fillId="0" borderId="2" xfId="0" applyNumberFormat="1" applyFont="1" applyBorder="1" applyAlignment="1">
      <alignment horizontal="center" vertical="center"/>
    </xf>
    <xf numFmtId="168" fontId="9" fillId="0" borderId="3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" fontId="0" fillId="0" borderId="0" xfId="0" applyNumberFormat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21" zoomScale="85" zoomScaleNormal="85" workbookViewId="0">
      <selection activeCell="A20" sqref="A20:D22"/>
    </sheetView>
  </sheetViews>
  <sheetFormatPr defaultColWidth="8.7109375" defaultRowHeight="15"/>
  <cols>
    <col min="1" max="1" width="27.5703125" customWidth="1"/>
    <col min="2" max="2" width="23.7109375" customWidth="1"/>
    <col min="3" max="3" width="46.85546875" customWidth="1"/>
    <col min="4" max="4" width="15.140625" customWidth="1"/>
    <col min="5" max="5" width="45.140625" customWidth="1"/>
    <col min="6" max="6" width="99.28515625" customWidth="1"/>
    <col min="7" max="7" width="91.7109375" customWidth="1"/>
    <col min="8" max="9" width="9.7109375" customWidth="1"/>
    <col min="10" max="10" width="9.5703125" customWidth="1"/>
    <col min="11" max="11" width="9.7109375" customWidth="1"/>
    <col min="12" max="12" width="8.42578125" customWidth="1"/>
    <col min="13" max="13" width="7.85546875" customWidth="1"/>
    <col min="14" max="14" width="8.7109375" customWidth="1"/>
    <col min="15" max="15" width="30.28515625" customWidth="1"/>
  </cols>
  <sheetData>
    <row r="1" spans="1:9" ht="18.75">
      <c r="A1" s="42" t="s">
        <v>0</v>
      </c>
      <c r="B1" s="42"/>
      <c r="C1" s="42"/>
      <c r="D1" s="42"/>
      <c r="E1" s="19"/>
      <c r="F1" s="19"/>
      <c r="G1" s="19"/>
      <c r="H1" s="19"/>
      <c r="I1" s="19"/>
    </row>
    <row r="4" spans="1:9" ht="15" customHeight="1">
      <c r="A4" s="58" t="s">
        <v>1</v>
      </c>
      <c r="B4" s="58"/>
      <c r="C4" s="58"/>
      <c r="D4" s="58"/>
      <c r="E4" s="20"/>
      <c r="F4" s="20"/>
      <c r="G4" s="20"/>
      <c r="H4" s="20"/>
      <c r="I4" s="20"/>
    </row>
    <row r="5" spans="1:9" ht="15" customHeight="1">
      <c r="A5" s="58"/>
      <c r="B5" s="58"/>
      <c r="C5" s="58"/>
      <c r="D5" s="58"/>
      <c r="E5" s="20"/>
      <c r="F5" s="20"/>
      <c r="G5" s="20"/>
      <c r="H5" s="20"/>
      <c r="I5" s="20"/>
    </row>
    <row r="8" spans="1:9" ht="15.75">
      <c r="B8" s="43" t="s">
        <v>2</v>
      </c>
      <c r="C8" s="43"/>
      <c r="D8" s="21"/>
      <c r="E8" s="21"/>
      <c r="F8" s="21"/>
      <c r="G8" s="22"/>
    </row>
    <row r="9" spans="1:9" ht="15.75" customHeight="1">
      <c r="A9" s="23"/>
      <c r="B9" s="44" t="s">
        <v>3</v>
      </c>
      <c r="C9" s="44"/>
      <c r="D9" s="24"/>
      <c r="E9" s="24"/>
      <c r="F9" s="24"/>
      <c r="G9" s="24"/>
      <c r="H9" s="25"/>
    </row>
    <row r="11" spans="1:9">
      <c r="A11" s="45" t="s">
        <v>4</v>
      </c>
      <c r="B11" s="46"/>
      <c r="C11" s="26" t="s">
        <v>5</v>
      </c>
    </row>
    <row r="12" spans="1:9">
      <c r="A12" s="45" t="s">
        <v>6</v>
      </c>
      <c r="B12" s="46"/>
      <c r="C12" s="27">
        <v>1995</v>
      </c>
    </row>
    <row r="13" spans="1:9">
      <c r="A13" s="45" t="s">
        <v>7</v>
      </c>
      <c r="B13" s="46"/>
      <c r="C13" s="28">
        <v>0.17</v>
      </c>
    </row>
    <row r="14" spans="1:9">
      <c r="A14" s="45" t="s">
        <v>8</v>
      </c>
      <c r="B14" s="46"/>
      <c r="C14" s="29">
        <v>8046</v>
      </c>
    </row>
    <row r="15" spans="1:9">
      <c r="A15" s="45" t="s">
        <v>9</v>
      </c>
      <c r="B15" s="46"/>
      <c r="C15" s="29">
        <v>5676.3</v>
      </c>
    </row>
    <row r="16" spans="1:9">
      <c r="A16" s="47" t="s">
        <v>10</v>
      </c>
      <c r="B16" s="48"/>
      <c r="C16" s="29">
        <v>380.9</v>
      </c>
    </row>
    <row r="19" spans="1:4" ht="15.75">
      <c r="A19" s="43" t="s">
        <v>11</v>
      </c>
      <c r="B19" s="43"/>
      <c r="C19" s="43"/>
      <c r="D19" s="43"/>
    </row>
    <row r="20" spans="1:4" ht="15" customHeight="1">
      <c r="A20" s="44" t="s">
        <v>12</v>
      </c>
      <c r="B20" s="44"/>
      <c r="C20" s="44"/>
      <c r="D20" s="44"/>
    </row>
    <row r="21" spans="1:4" ht="15" customHeight="1">
      <c r="A21" s="44"/>
      <c r="B21" s="44"/>
      <c r="C21" s="44"/>
      <c r="D21" s="44"/>
    </row>
    <row r="22" spans="1:4" ht="15" customHeight="1">
      <c r="A22" s="44"/>
      <c r="B22" s="44"/>
      <c r="C22" s="44"/>
      <c r="D22" s="44"/>
    </row>
    <row r="24" spans="1:4" ht="15" customHeight="1">
      <c r="A24" s="59" t="s">
        <v>13</v>
      </c>
      <c r="B24" s="60"/>
      <c r="C24" s="60"/>
      <c r="D24" s="61"/>
    </row>
    <row r="25" spans="1:4">
      <c r="A25" s="62"/>
      <c r="B25" s="63"/>
      <c r="C25" s="63"/>
      <c r="D25" s="64"/>
    </row>
    <row r="26" spans="1:4" ht="30">
      <c r="A26" s="30" t="s">
        <v>14</v>
      </c>
      <c r="B26" s="49" t="s">
        <v>15</v>
      </c>
      <c r="C26" s="49"/>
      <c r="D26" s="1" t="s">
        <v>16</v>
      </c>
    </row>
    <row r="27" spans="1:4">
      <c r="A27" s="31" t="s">
        <v>17</v>
      </c>
      <c r="B27" s="50" t="s">
        <v>18</v>
      </c>
      <c r="C27" s="50"/>
      <c r="D27" s="27">
        <v>16.05</v>
      </c>
    </row>
    <row r="28" spans="1:4">
      <c r="A28" s="31" t="s">
        <v>19</v>
      </c>
      <c r="B28" s="50" t="s">
        <v>18</v>
      </c>
      <c r="C28" s="50"/>
      <c r="D28" s="27">
        <v>17.18</v>
      </c>
    </row>
    <row r="30" spans="1:4" ht="15.75">
      <c r="A30" s="51" t="s">
        <v>20</v>
      </c>
      <c r="B30" s="51"/>
      <c r="C30" s="51"/>
    </row>
    <row r="31" spans="1:4" ht="15.75" customHeight="1">
      <c r="A31" s="57" t="s">
        <v>21</v>
      </c>
      <c r="B31" s="57"/>
      <c r="C31" s="57"/>
      <c r="D31" s="21"/>
    </row>
    <row r="32" spans="1:4" ht="15" customHeight="1">
      <c r="A32" s="57"/>
      <c r="B32" s="57"/>
      <c r="C32" s="57"/>
      <c r="D32" s="24"/>
    </row>
    <row r="33" spans="1:5" ht="15" customHeight="1">
      <c r="A33" s="57"/>
      <c r="B33" s="57"/>
      <c r="C33" s="57"/>
      <c r="D33" s="24"/>
    </row>
    <row r="34" spans="1:5" ht="15" customHeight="1">
      <c r="A34" s="32"/>
      <c r="B34" s="32" t="s">
        <v>22</v>
      </c>
      <c r="C34" s="32" t="s">
        <v>23</v>
      </c>
      <c r="D34" s="33"/>
    </row>
    <row r="35" spans="1:5">
      <c r="A35" s="34" t="s">
        <v>24</v>
      </c>
      <c r="B35" s="35">
        <v>1130390.32</v>
      </c>
      <c r="C35" s="35">
        <v>1093497.32</v>
      </c>
      <c r="D35" s="36"/>
    </row>
    <row r="36" spans="1:5">
      <c r="A36" s="34" t="s">
        <v>25</v>
      </c>
      <c r="B36" s="35">
        <v>91547.76</v>
      </c>
      <c r="C36" s="35">
        <v>129371.11</v>
      </c>
      <c r="D36" s="37"/>
    </row>
    <row r="37" spans="1:5">
      <c r="A37" s="34" t="s">
        <v>26</v>
      </c>
      <c r="B37" s="35">
        <v>23400</v>
      </c>
      <c r="C37" s="35">
        <v>17033.0586080586</v>
      </c>
      <c r="D37" s="38"/>
    </row>
    <row r="38" spans="1:5">
      <c r="A38" s="39" t="s">
        <v>27</v>
      </c>
      <c r="B38" s="35">
        <v>79025.458675999995</v>
      </c>
      <c r="C38" s="35"/>
      <c r="D38" s="38"/>
    </row>
    <row r="39" spans="1:5">
      <c r="A39" s="40" t="s">
        <v>28</v>
      </c>
      <c r="B39" s="35">
        <f>B35+B36+B38+B37</f>
        <v>1324363.538676</v>
      </c>
      <c r="C39" s="35">
        <f>C35+C36+C37</f>
        <v>1239901.4886080599</v>
      </c>
    </row>
    <row r="41" spans="1:5" ht="15.75">
      <c r="A41" s="43" t="s">
        <v>29</v>
      </c>
      <c r="B41" s="43"/>
      <c r="C41" s="43"/>
      <c r="D41" s="43"/>
      <c r="E41" s="43"/>
    </row>
    <row r="42" spans="1:5" ht="33" customHeight="1">
      <c r="A42" s="52" t="s">
        <v>30</v>
      </c>
      <c r="B42" s="52"/>
      <c r="C42" s="52"/>
      <c r="D42" s="52"/>
      <c r="E42" s="52"/>
    </row>
    <row r="43" spans="1:5" ht="90" customHeight="1">
      <c r="A43" s="41" t="s">
        <v>31</v>
      </c>
      <c r="B43" s="41" t="s">
        <v>32</v>
      </c>
      <c r="C43" s="53" t="s">
        <v>33</v>
      </c>
      <c r="D43" s="54"/>
      <c r="E43" s="41" t="s">
        <v>34</v>
      </c>
    </row>
    <row r="44" spans="1:5">
      <c r="A44" s="35">
        <v>-480983.83</v>
      </c>
      <c r="B44" s="35">
        <f>C39</f>
        <v>1239901.4886080599</v>
      </c>
      <c r="C44" s="55">
        <f>'Раздел 5'!L32</f>
        <v>1135233.892</v>
      </c>
      <c r="D44" s="56"/>
      <c r="E44" s="35">
        <f>A44+B44-C44</f>
        <v>-376316.23339194013</v>
      </c>
    </row>
  </sheetData>
  <mergeCells count="22">
    <mergeCell ref="A42:E42"/>
    <mergeCell ref="C43:D43"/>
    <mergeCell ref="C44:D44"/>
    <mergeCell ref="A31:C33"/>
    <mergeCell ref="A4:D5"/>
    <mergeCell ref="A20:D22"/>
    <mergeCell ref="A24:D25"/>
    <mergeCell ref="B26:C26"/>
    <mergeCell ref="B27:C27"/>
    <mergeCell ref="B28:C28"/>
    <mergeCell ref="A30:C30"/>
    <mergeCell ref="A41:E41"/>
    <mergeCell ref="A13:B13"/>
    <mergeCell ref="A14:B14"/>
    <mergeCell ref="A15:B15"/>
    <mergeCell ref="A16:B16"/>
    <mergeCell ref="A19:D19"/>
    <mergeCell ref="A1:D1"/>
    <mergeCell ref="B8:C8"/>
    <mergeCell ref="B9:C9"/>
    <mergeCell ref="A11:B11"/>
    <mergeCell ref="A12:B12"/>
  </mergeCells>
  <pageMargins left="0.25" right="0.2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G28" sqref="G28"/>
    </sheetView>
  </sheetViews>
  <sheetFormatPr defaultColWidth="8.85546875" defaultRowHeight="15"/>
  <cols>
    <col min="1" max="1" width="26.85546875" customWidth="1"/>
    <col min="2" max="2" width="12.7109375" customWidth="1"/>
    <col min="3" max="3" width="10.5703125" customWidth="1"/>
    <col min="4" max="4" width="13" customWidth="1"/>
    <col min="5" max="5" width="11.28515625" customWidth="1"/>
    <col min="6" max="6" width="11" customWidth="1"/>
    <col min="7" max="8" width="10.85546875" customWidth="1"/>
    <col min="11" max="11" width="17.85546875" customWidth="1"/>
    <col min="12" max="12" width="11.28515625" customWidth="1"/>
    <col min="13" max="13" width="10" customWidth="1"/>
  </cols>
  <sheetData>
    <row r="1" spans="1:12" ht="15.75">
      <c r="A1" s="43" t="s">
        <v>35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15" customHeight="1">
      <c r="A2" s="66" t="s">
        <v>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6" spans="1:12">
      <c r="A6" s="49" t="s">
        <v>37</v>
      </c>
      <c r="B6" s="65" t="s">
        <v>38</v>
      </c>
      <c r="C6" s="65"/>
      <c r="D6" s="65"/>
      <c r="E6" s="65"/>
      <c r="F6" s="65"/>
      <c r="G6" s="65"/>
      <c r="H6" s="65"/>
      <c r="I6" s="65"/>
      <c r="J6" s="65"/>
      <c r="K6" s="65"/>
      <c r="L6" s="49" t="s">
        <v>39</v>
      </c>
    </row>
    <row r="7" spans="1:12">
      <c r="A7" s="49"/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13" t="s">
        <v>49</v>
      </c>
      <c r="L7" s="49"/>
    </row>
    <row r="8" spans="1:12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14</v>
      </c>
    </row>
    <row r="9" spans="1:12" ht="24">
      <c r="A9" s="3" t="s">
        <v>50</v>
      </c>
      <c r="B9" s="4">
        <v>12130</v>
      </c>
      <c r="C9" s="4">
        <v>12130</v>
      </c>
      <c r="D9" s="4">
        <v>17502.5</v>
      </c>
      <c r="E9" s="4">
        <v>15066.5</v>
      </c>
      <c r="F9" s="4">
        <v>12130</v>
      </c>
      <c r="G9" s="4">
        <v>12130</v>
      </c>
      <c r="H9" s="4">
        <v>12292</v>
      </c>
      <c r="I9" s="4">
        <v>12416.62</v>
      </c>
      <c r="J9" s="4">
        <v>18589.8</v>
      </c>
      <c r="K9" s="4">
        <v>40821.300000000003</v>
      </c>
      <c r="L9" s="4">
        <f>SUM(B9:K9)</f>
        <v>165208.72</v>
      </c>
    </row>
    <row r="10" spans="1:12">
      <c r="A10" s="5" t="s">
        <v>51</v>
      </c>
      <c r="B10" s="6">
        <v>5830</v>
      </c>
      <c r="C10" s="6">
        <v>5830</v>
      </c>
      <c r="D10" s="6">
        <v>6017</v>
      </c>
      <c r="E10" s="6">
        <v>5830</v>
      </c>
      <c r="F10" s="6">
        <v>5830</v>
      </c>
      <c r="G10" s="6">
        <v>6017</v>
      </c>
      <c r="H10" s="4">
        <v>5990</v>
      </c>
      <c r="I10" s="4">
        <v>5750</v>
      </c>
      <c r="J10" s="4">
        <v>5937</v>
      </c>
      <c r="K10" s="4">
        <v>17010</v>
      </c>
      <c r="L10" s="4">
        <f t="shared" ref="L10:L13" si="0">SUM(B10:K10)</f>
        <v>70041</v>
      </c>
    </row>
    <row r="11" spans="1:12" ht="24">
      <c r="A11" s="3" t="s">
        <v>52</v>
      </c>
      <c r="B11" s="4">
        <v>32501.68</v>
      </c>
      <c r="C11" s="4">
        <v>21048.68</v>
      </c>
      <c r="D11" s="4">
        <v>7346.68</v>
      </c>
      <c r="E11" s="4">
        <v>9257.32</v>
      </c>
      <c r="F11" s="4">
        <v>9816.68</v>
      </c>
      <c r="G11" s="4">
        <v>8630</v>
      </c>
      <c r="H11" s="4">
        <v>10671.28</v>
      </c>
      <c r="I11" s="4">
        <v>9811.68</v>
      </c>
      <c r="J11" s="4">
        <v>9241.68</v>
      </c>
      <c r="K11" s="4">
        <v>25130</v>
      </c>
      <c r="L11" s="4">
        <f t="shared" si="0"/>
        <v>143455.67999999999</v>
      </c>
    </row>
    <row r="12" spans="1:12" ht="36">
      <c r="A12" s="5" t="s">
        <v>53</v>
      </c>
      <c r="B12" s="7">
        <v>19620.54</v>
      </c>
      <c r="C12" s="7">
        <v>1102.6300000000001</v>
      </c>
      <c r="D12" s="7">
        <v>5626.5</v>
      </c>
      <c r="E12" s="7">
        <v>3289.6</v>
      </c>
      <c r="F12" s="7">
        <v>21047</v>
      </c>
      <c r="G12" s="7">
        <v>24347</v>
      </c>
      <c r="H12" s="7">
        <v>1750</v>
      </c>
      <c r="I12" s="7">
        <v>9276.39</v>
      </c>
      <c r="J12" s="7">
        <v>3851.42</v>
      </c>
      <c r="K12" s="7">
        <v>9712.39</v>
      </c>
      <c r="L12" s="4">
        <f t="shared" si="0"/>
        <v>99623.47</v>
      </c>
    </row>
    <row r="13" spans="1:12" ht="48">
      <c r="A13" s="12" t="s">
        <v>54</v>
      </c>
      <c r="B13" s="7">
        <v>16862.040000000005</v>
      </c>
      <c r="C13" s="7">
        <v>18717.37</v>
      </c>
      <c r="D13" s="7">
        <v>16221.749999999996</v>
      </c>
      <c r="E13" s="7">
        <v>16180.810000000005</v>
      </c>
      <c r="F13" s="7">
        <v>10224.459999999999</v>
      </c>
      <c r="G13" s="7">
        <v>18773.75</v>
      </c>
      <c r="H13" s="7">
        <v>13323.08</v>
      </c>
      <c r="I13" s="7">
        <v>12623.97</v>
      </c>
      <c r="J13" s="7">
        <v>14489.01</v>
      </c>
      <c r="K13" s="7">
        <v>83179.55</v>
      </c>
      <c r="L13" s="4">
        <f t="shared" si="0"/>
        <v>220595.78999999998</v>
      </c>
    </row>
    <row r="14" spans="1:12" ht="29.25" customHeight="1">
      <c r="A14" s="5" t="s">
        <v>55</v>
      </c>
      <c r="B14" s="7">
        <v>1890.9</v>
      </c>
      <c r="C14" s="7">
        <v>4221.33</v>
      </c>
      <c r="D14" s="7">
        <v>6715.32</v>
      </c>
      <c r="E14" s="7">
        <v>6770.34</v>
      </c>
      <c r="F14" s="7">
        <v>927.22</v>
      </c>
      <c r="G14" s="7">
        <v>14931.15</v>
      </c>
      <c r="H14" s="7">
        <v>16425.669999999998</v>
      </c>
      <c r="I14" s="7">
        <v>22323.510000000002</v>
      </c>
      <c r="J14" s="7">
        <v>0</v>
      </c>
      <c r="K14" s="7">
        <v>50423.1</v>
      </c>
      <c r="L14" s="4">
        <f t="shared" ref="L14:L32" si="1">SUM(B14:K14)</f>
        <v>124628.54000000001</v>
      </c>
    </row>
    <row r="15" spans="1:12" ht="21.75" customHeight="1">
      <c r="A15" s="8" t="s">
        <v>56</v>
      </c>
      <c r="B15" s="9">
        <v>1890.9</v>
      </c>
      <c r="C15" s="11"/>
      <c r="D15" s="9">
        <v>2647.26</v>
      </c>
      <c r="E15" s="11">
        <v>1725.53</v>
      </c>
      <c r="F15" s="9"/>
      <c r="G15" s="9"/>
      <c r="H15" s="9"/>
      <c r="I15" s="9"/>
      <c r="J15" s="9"/>
      <c r="K15" s="9">
        <v>3406.5</v>
      </c>
      <c r="L15" s="11">
        <f t="shared" si="1"/>
        <v>9670.1899999999987</v>
      </c>
    </row>
    <row r="16" spans="1:12" ht="18.75" customHeight="1">
      <c r="A16" s="8" t="s">
        <v>57</v>
      </c>
      <c r="B16" s="9"/>
      <c r="C16" s="9">
        <v>2477.11</v>
      </c>
      <c r="D16" s="9"/>
      <c r="E16" s="9"/>
      <c r="F16" s="9"/>
      <c r="G16" s="9"/>
      <c r="H16" s="9"/>
      <c r="I16" s="9"/>
      <c r="J16" s="9"/>
      <c r="K16" s="9">
        <v>1080.5999999999999</v>
      </c>
      <c r="L16" s="11">
        <f t="shared" si="1"/>
        <v>3557.71</v>
      </c>
    </row>
    <row r="17" spans="1:13" ht="23.25" customHeight="1">
      <c r="A17" s="8" t="s">
        <v>58</v>
      </c>
      <c r="B17" s="9"/>
      <c r="C17" s="9">
        <v>1744.22</v>
      </c>
      <c r="D17" s="9"/>
      <c r="E17" s="9"/>
      <c r="F17" s="9"/>
      <c r="G17" s="9"/>
      <c r="H17" s="9"/>
      <c r="I17" s="9"/>
      <c r="J17" s="9"/>
      <c r="K17" s="9"/>
      <c r="L17" s="11">
        <f t="shared" si="1"/>
        <v>1744.22</v>
      </c>
    </row>
    <row r="18" spans="1:13" ht="21" customHeight="1">
      <c r="A18" s="8" t="s">
        <v>59</v>
      </c>
      <c r="B18" s="9"/>
      <c r="C18" s="9"/>
      <c r="D18" s="9">
        <v>4068.06</v>
      </c>
      <c r="E18" s="9"/>
      <c r="F18" s="9"/>
      <c r="G18" s="9"/>
      <c r="H18" s="9"/>
      <c r="I18" s="9"/>
      <c r="J18" s="9"/>
      <c r="K18" s="9"/>
      <c r="L18" s="11">
        <f t="shared" si="1"/>
        <v>4068.06</v>
      </c>
    </row>
    <row r="19" spans="1:13" ht="31.5" customHeight="1">
      <c r="A19" s="8" t="s">
        <v>60</v>
      </c>
      <c r="B19" s="9"/>
      <c r="C19" s="9"/>
      <c r="D19" s="9"/>
      <c r="E19" s="9">
        <v>5044.8100000000004</v>
      </c>
      <c r="F19" s="9"/>
      <c r="G19" s="9"/>
      <c r="H19" s="9"/>
      <c r="I19" s="9"/>
      <c r="J19" s="9"/>
      <c r="K19" s="9"/>
      <c r="L19" s="11">
        <f t="shared" si="1"/>
        <v>5044.8100000000004</v>
      </c>
    </row>
    <row r="20" spans="1:13" ht="33" customHeight="1">
      <c r="A20" s="8" t="s">
        <v>61</v>
      </c>
      <c r="B20" s="9"/>
      <c r="C20" s="9"/>
      <c r="D20" s="9"/>
      <c r="E20" s="9"/>
      <c r="F20" s="9">
        <v>927.22</v>
      </c>
      <c r="G20" s="9"/>
      <c r="H20" s="9"/>
      <c r="I20" s="9"/>
      <c r="J20" s="9"/>
      <c r="K20" s="9"/>
      <c r="L20" s="11">
        <f t="shared" si="1"/>
        <v>927.22</v>
      </c>
    </row>
    <row r="21" spans="1:13" ht="20.25" customHeight="1">
      <c r="A21" s="14" t="s">
        <v>62</v>
      </c>
      <c r="B21" s="10"/>
      <c r="C21" s="10"/>
      <c r="D21" s="10"/>
      <c r="E21" s="10"/>
      <c r="F21" s="10"/>
      <c r="G21" s="10">
        <v>800</v>
      </c>
      <c r="H21" s="9"/>
      <c r="I21" s="9"/>
      <c r="J21" s="9"/>
      <c r="K21" s="9"/>
      <c r="L21" s="11">
        <f t="shared" si="1"/>
        <v>800</v>
      </c>
    </row>
    <row r="22" spans="1:13" ht="27" customHeight="1">
      <c r="A22" s="14" t="s">
        <v>63</v>
      </c>
      <c r="B22" s="10"/>
      <c r="C22" s="10"/>
      <c r="D22" s="10"/>
      <c r="E22" s="10"/>
      <c r="F22" s="10"/>
      <c r="G22" s="10">
        <v>8567.5</v>
      </c>
      <c r="H22" s="9"/>
      <c r="I22" s="9"/>
      <c r="J22" s="9"/>
      <c r="K22" s="9"/>
      <c r="L22" s="11">
        <f t="shared" si="1"/>
        <v>8567.5</v>
      </c>
    </row>
    <row r="23" spans="1:13" ht="36" customHeight="1">
      <c r="A23" s="14" t="s">
        <v>64</v>
      </c>
      <c r="B23" s="10"/>
      <c r="C23" s="10"/>
      <c r="D23" s="10"/>
      <c r="E23" s="10"/>
      <c r="F23" s="10"/>
      <c r="G23" s="15">
        <v>5563.65</v>
      </c>
      <c r="H23" s="9"/>
      <c r="I23" s="9"/>
      <c r="J23" s="9"/>
      <c r="K23" s="9"/>
      <c r="L23" s="11">
        <f t="shared" si="1"/>
        <v>5563.65</v>
      </c>
    </row>
    <row r="24" spans="1:13" ht="17.25" customHeight="1">
      <c r="A24" s="14" t="s">
        <v>65</v>
      </c>
      <c r="B24" s="9"/>
      <c r="C24" s="9"/>
      <c r="D24" s="9"/>
      <c r="E24" s="9"/>
      <c r="F24" s="9"/>
      <c r="G24" s="9"/>
      <c r="H24" s="9">
        <v>16425.669999999998</v>
      </c>
      <c r="I24" s="9"/>
      <c r="J24" s="9"/>
      <c r="K24" s="9"/>
      <c r="L24" s="11">
        <f t="shared" si="1"/>
        <v>16425.669999999998</v>
      </c>
    </row>
    <row r="25" spans="1:13">
      <c r="A25" s="8" t="s">
        <v>66</v>
      </c>
      <c r="B25" s="9"/>
      <c r="C25" s="9"/>
      <c r="D25" s="9"/>
      <c r="E25" s="9"/>
      <c r="F25" s="9"/>
      <c r="G25" s="9"/>
      <c r="H25" s="9"/>
      <c r="I25" s="9">
        <v>4823.51</v>
      </c>
      <c r="J25" s="9"/>
      <c r="K25" s="9"/>
      <c r="L25" s="11">
        <f t="shared" si="1"/>
        <v>4823.51</v>
      </c>
    </row>
    <row r="26" spans="1:13" ht="48">
      <c r="A26" s="8" t="s">
        <v>67</v>
      </c>
      <c r="B26" s="9"/>
      <c r="C26" s="9"/>
      <c r="D26" s="9"/>
      <c r="E26" s="9"/>
      <c r="F26" s="9"/>
      <c r="G26" s="9"/>
      <c r="H26" s="9"/>
      <c r="I26" s="10">
        <v>17500</v>
      </c>
      <c r="J26" s="9"/>
      <c r="K26" s="9"/>
      <c r="L26" s="11">
        <f t="shared" si="1"/>
        <v>17500</v>
      </c>
    </row>
    <row r="27" spans="1:13" ht="36">
      <c r="A27" s="8" t="s">
        <v>68</v>
      </c>
      <c r="B27" s="9"/>
      <c r="C27" s="9"/>
      <c r="D27" s="9"/>
      <c r="E27" s="9"/>
      <c r="F27" s="9"/>
      <c r="G27" s="9"/>
      <c r="H27" s="9"/>
      <c r="I27" s="10"/>
      <c r="J27" s="9"/>
      <c r="K27" s="9">
        <v>4140</v>
      </c>
      <c r="L27" s="11">
        <f t="shared" si="1"/>
        <v>4140</v>
      </c>
    </row>
    <row r="28" spans="1:13" ht="48">
      <c r="A28" s="8" t="s">
        <v>69</v>
      </c>
      <c r="B28" s="9"/>
      <c r="C28" s="9"/>
      <c r="D28" s="9"/>
      <c r="E28" s="9"/>
      <c r="F28" s="9"/>
      <c r="G28" s="9"/>
      <c r="H28" s="9"/>
      <c r="I28" s="10"/>
      <c r="J28" s="9"/>
      <c r="K28" s="9">
        <v>37296</v>
      </c>
      <c r="L28" s="11">
        <f t="shared" si="1"/>
        <v>37296</v>
      </c>
    </row>
    <row r="29" spans="1:13" ht="36">
      <c r="A29" s="8" t="s">
        <v>70</v>
      </c>
      <c r="B29" s="9"/>
      <c r="C29" s="9"/>
      <c r="D29" s="9"/>
      <c r="E29" s="9"/>
      <c r="F29" s="9"/>
      <c r="G29" s="9"/>
      <c r="H29" s="9"/>
      <c r="I29" s="9"/>
      <c r="J29" s="9"/>
      <c r="K29" s="9">
        <v>4500</v>
      </c>
      <c r="L29" s="11">
        <f t="shared" si="1"/>
        <v>4500</v>
      </c>
      <c r="M29" s="18"/>
    </row>
    <row r="30" spans="1:13">
      <c r="A30" s="5" t="s">
        <v>71</v>
      </c>
      <c r="B30" s="7">
        <v>17780.900000000001</v>
      </c>
      <c r="C30" s="7">
        <v>17780.900000000001</v>
      </c>
      <c r="D30" s="7">
        <v>17780.900000000001</v>
      </c>
      <c r="E30" s="7">
        <v>17780.900000000001</v>
      </c>
      <c r="F30" s="7">
        <v>17780.900000000001</v>
      </c>
      <c r="G30" s="7">
        <v>17780.900000000001</v>
      </c>
      <c r="H30" s="7">
        <v>17780.900000000001</v>
      </c>
      <c r="I30" s="7">
        <v>19006.939999999999</v>
      </c>
      <c r="J30" s="7">
        <v>19006.939999999999</v>
      </c>
      <c r="K30" s="7">
        <v>57020.82</v>
      </c>
      <c r="L30" s="11">
        <f t="shared" si="1"/>
        <v>219501</v>
      </c>
      <c r="M30" s="18"/>
    </row>
    <row r="31" spans="1:13" ht="36">
      <c r="A31" s="5" t="s">
        <v>72</v>
      </c>
      <c r="B31" s="7">
        <v>8149.68</v>
      </c>
      <c r="C31" s="7">
        <v>8664.1679999999997</v>
      </c>
      <c r="D31" s="7">
        <v>500.77199999999999</v>
      </c>
      <c r="E31" s="7">
        <v>6674.7719999999999</v>
      </c>
      <c r="F31" s="7">
        <v>9497.652</v>
      </c>
      <c r="G31" s="7">
        <v>4208.6040000000003</v>
      </c>
      <c r="H31" s="7">
        <v>22473.227999999999</v>
      </c>
      <c r="I31" s="7">
        <v>4938.5159999999996</v>
      </c>
      <c r="J31" s="7">
        <v>5244.3720000000003</v>
      </c>
      <c r="K31" s="7">
        <v>21827.928</v>
      </c>
      <c r="L31" s="11">
        <f t="shared" si="1"/>
        <v>92179.69200000001</v>
      </c>
      <c r="M31" s="18"/>
    </row>
    <row r="32" spans="1:13">
      <c r="A32" s="16" t="s">
        <v>73</v>
      </c>
      <c r="B32" s="11">
        <f>B9+B11+B12+B13+B14+B10+B30+B31</f>
        <v>114765.73999999999</v>
      </c>
      <c r="C32" s="11">
        <f t="shared" ref="C32:K32" si="2">C9+C11+C12+C13+C14+C10+C30+C31</f>
        <v>89495.078000000009</v>
      </c>
      <c r="D32" s="11">
        <f t="shared" si="2"/>
        <v>77711.421999999991</v>
      </c>
      <c r="E32" s="11">
        <f t="shared" si="2"/>
        <v>80850.241999999998</v>
      </c>
      <c r="F32" s="11">
        <f t="shared" si="2"/>
        <v>87253.912000000011</v>
      </c>
      <c r="G32" s="11">
        <f t="shared" si="2"/>
        <v>106818.40399999999</v>
      </c>
      <c r="H32" s="11">
        <f t="shared" si="2"/>
        <v>100706.158</v>
      </c>
      <c r="I32" s="11">
        <f t="shared" si="2"/>
        <v>96147.626000000018</v>
      </c>
      <c r="J32" s="11">
        <f t="shared" si="2"/>
        <v>76360.222000000009</v>
      </c>
      <c r="K32" s="11">
        <f t="shared" si="2"/>
        <v>305125.08799999999</v>
      </c>
      <c r="L32" s="11">
        <f t="shared" si="1"/>
        <v>1135233.892</v>
      </c>
      <c r="M32" s="18"/>
    </row>
    <row r="33" spans="1:7">
      <c r="A33" s="17"/>
      <c r="B33" s="67"/>
      <c r="C33" s="67"/>
      <c r="D33" s="67"/>
      <c r="E33" s="67"/>
    </row>
    <row r="35" spans="1:7">
      <c r="G35" s="7"/>
    </row>
  </sheetData>
  <mergeCells count="5">
    <mergeCell ref="A1:L1"/>
    <mergeCell ref="B6:K6"/>
    <mergeCell ref="A6:A7"/>
    <mergeCell ref="L6:L7"/>
    <mergeCell ref="A2:L4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Воронкин Никита Валентинович</dc:creator>
  <cp:lastModifiedBy>Воронкин Никита Валентинович</cp:lastModifiedBy>
  <dcterms:created xsi:type="dcterms:W3CDTF">2006-09-16T00:00:00Z</dcterms:created>
  <dcterms:modified xsi:type="dcterms:W3CDTF">2025-03-20T13:20:57Z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03F00FBE47F44F4B8DE0F967917606B0_12</vt:lpwstr>
  </property>
  <property fmtid="{D5CDD505-2E9C-101B-9397-08002B2CF9AE}" pid="3" name="KSOProductBuildVer">
    <vt:lpwstr>1049-12.2.0.20326</vt:lpwstr>
  </property>
  <property fmtid="{D5CDD505-2E9C-101B-9397-08002B2CF9AE}" pid="4" name="KSOReadingLayout">
    <vt:bool>true</vt:bool>
  </property>
</Properties>
</file>