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G40" i="2"/>
  <c r="H40" i="2" l="1"/>
  <c r="I40" i="2"/>
  <c r="B40" i="2"/>
  <c r="J39" i="2" l="1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I14" i="2"/>
  <c r="H14" i="2"/>
  <c r="G14" i="2"/>
  <c r="F14" i="2"/>
  <c r="E14" i="2"/>
  <c r="D14" i="2"/>
  <c r="C14" i="2"/>
  <c r="B14" i="2"/>
  <c r="J12" i="2"/>
  <c r="J11" i="2"/>
  <c r="J10" i="2"/>
  <c r="J9" i="2"/>
  <c r="B44" i="1"/>
  <c r="C39" i="1"/>
  <c r="B39" i="1"/>
  <c r="J14" i="2" l="1"/>
  <c r="J13" i="2"/>
  <c r="J40" i="2" l="1"/>
  <c r="C44" i="1" s="1"/>
  <c r="E44" i="1" s="1"/>
</calcChain>
</file>

<file path=xl/sharedStrings.xml><?xml version="1.0" encoding="utf-8"?>
<sst xmlns="http://schemas.openxmlformats.org/spreadsheetml/2006/main" count="78" uniqueCount="77">
  <si>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</si>
  <si>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Губкина 6.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</si>
  <si>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</si>
  <si>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</si>
  <si>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</si>
  <si>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Губкина 6.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</si>
  <si>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</si>
  <si>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</si>
  <si>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</si>
  <si>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</si>
  <si>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</si>
  <si>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</si>
  <si>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</si>
  <si>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</si>
  <si>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</si>
  <si>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</si>
  <si>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</si>
  <si>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</si>
  <si>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</si>
  <si>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</si>
  <si>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</si>
  <si>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</si>
  <si>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</si>
  <si>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</si>
  <si>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</si>
  <si>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</si>
  <si>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</si>
  <si>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</si>
  <si>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</si>
  <si>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</si>
  <si>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</si>
  <si>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</si>
  <si>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</si>
  <si>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</si>
  <si>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</si>
  <si>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</si>
  <si>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</si>
  <si>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</si>
  <si>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</si>
  <si>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</si>
  <si>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</si>
  <si>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</si>
  <si>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</si>
  <si>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</si>
  <si>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</si>
  <si>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</si>
  <si>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июль-сентябрь</t>
  </si>
  <si>
    <t>октябрь-декабрь</t>
  </si>
  <si>
    <t>I.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</si>
  <si>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</si>
  <si>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</si>
  <si>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</si>
  <si>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</si>
  <si>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</si>
  <si>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Герметизация швов кладки. подрядчик ИП Первухин  март кв.91</t>
  </si>
  <si>
    <t>Герметизация швов кладки. подрядчик ИП Первухин  март кв.43</t>
  </si>
  <si>
    <t>Герметизация балкона. подрядчик ИП Первухин  март кв.70</t>
  </si>
  <si>
    <t>Замена трубы ХВС в подвале.</t>
  </si>
  <si>
    <t>Окраска бордюров краской фасадной</t>
  </si>
  <si>
    <t>Материалы для проведения работ май</t>
  </si>
  <si>
    <t>Замена участка трубы на центральном отоплении</t>
  </si>
  <si>
    <t>Материалы для проведения работ июнь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</si>
  <si>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</si>
  <si>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</si>
  <si>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</si>
  <si>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</si>
  <si>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</si>
  <si>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</si>
  <si>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</si>
  <si>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Ремонт входных групп</t>
  </si>
  <si>
    <t>Работа погрузчика</t>
  </si>
  <si>
    <t>установка розеток</t>
  </si>
  <si>
    <t>Ремонт двери</t>
  </si>
  <si>
    <t>Замена светильников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</si>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</sst>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"/>
    <numFmt numFmtId="169" formatCode="#\ ##0.00_ "/>
  </numFmts>
  <fonts count="22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8" fontId="5" fillId="0" borderId="1" xfId="0" applyNumberFormat="1" applyFont="1" applyFill="1" applyBorder="1" applyAlignment="1" applyProtection="1">
      <alignment horizontal="center" vertical="top" wrapText="1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8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8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/>
    </xf>
    <xf numFmtId="169" fontId="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169" fontId="9" fillId="0" borderId="1" xfId="0" applyNumberFormat="1" applyFont="1" applyFill="1" applyBorder="1" applyAlignment="1" applyProtection="1">
      <alignment horizontal="center" vertical="top" wrapText="1"/>
    </xf>
    <xf numFmtId="169" fontId="9" fillId="0" borderId="1" xfId="0" applyNumberFormat="1" applyFont="1" applyFill="1" applyBorder="1" applyAlignment="1" applyProtection="1">
      <alignment horizontal="center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169" fontId="14" fillId="0" borderId="1" xfId="0" applyNumberFormat="1" applyFont="1" applyFill="1" applyBorder="1" applyAlignment="1" applyProtection="1">
      <alignment horizontal="center" vertical="center" wrapText="1"/>
    </xf>
    <xf numFmtId="169" fontId="14" fillId="0" borderId="1" xfId="1" applyNumberFormat="1" applyFont="1" applyFill="1" applyBorder="1" applyAlignment="1" applyProtection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 indent="1"/>
    </xf>
    <xf numFmtId="49" fontId="15" fillId="0" borderId="0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center" vertical="center"/>
    </xf>
    <xf numFmtId="169" fontId="0" fillId="0" borderId="0" xfId="0" applyNumberForma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/>
    <xf numFmtId="0" fontId="1" fillId="0" borderId="0" xfId="0" applyFont="1" applyAlignment="1">
      <alignment horizontal="left" vertical="center" indent="15"/>
    </xf>
    <xf numFmtId="0" fontId="19" fillId="0" borderId="0" xfId="0" applyFont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9" fontId="20" fillId="2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168" fontId="10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5" zoomScaleNormal="85" workbookViewId="0">
      <selection activeCell="A20" sqref="A20:D2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6" t="s">
        <v>0</v>
      </c>
      <c r="B1" s="56"/>
      <c r="C1" s="56"/>
      <c r="D1" s="56"/>
      <c r="E1" s="33"/>
      <c r="F1" s="33"/>
      <c r="G1" s="33"/>
      <c r="H1" s="33"/>
      <c r="I1" s="33"/>
    </row>
    <row r="4" spans="1:9" ht="15" customHeight="1">
      <c r="A4" s="71" t="s">
        <v>1</v>
      </c>
      <c r="B4" s="71"/>
      <c r="C4" s="71"/>
      <c r="D4" s="71"/>
      <c r="E4" s="34"/>
      <c r="F4" s="34"/>
      <c r="G4" s="34"/>
      <c r="H4" s="34"/>
      <c r="I4" s="34"/>
    </row>
    <row r="5" spans="1:9" ht="15" customHeight="1">
      <c r="A5" s="71"/>
      <c r="B5" s="71"/>
      <c r="C5" s="71"/>
      <c r="D5" s="71"/>
      <c r="E5" s="34"/>
      <c r="F5" s="34"/>
      <c r="G5" s="34"/>
      <c r="H5" s="34"/>
      <c r="I5" s="34"/>
    </row>
    <row r="8" spans="1:9" ht="15.75">
      <c r="B8" s="57" t="s">
        <v>2</v>
      </c>
      <c r="C8" s="57"/>
      <c r="D8" s="35"/>
      <c r="E8" s="35"/>
      <c r="F8" s="35"/>
      <c r="G8" s="36"/>
    </row>
    <row r="9" spans="1:9" ht="15.75" customHeight="1">
      <c r="A9" s="37"/>
      <c r="B9" s="58" t="s">
        <v>3</v>
      </c>
      <c r="C9" s="58"/>
      <c r="D9" s="38"/>
      <c r="E9" s="38"/>
      <c r="F9" s="38"/>
      <c r="G9" s="38"/>
      <c r="H9" s="39"/>
    </row>
    <row r="11" spans="1:9">
      <c r="A11" s="59" t="s">
        <v>4</v>
      </c>
      <c r="B11" s="60"/>
      <c r="C11" s="10" t="s">
        <v>5</v>
      </c>
    </row>
    <row r="12" spans="1:9">
      <c r="A12" s="59" t="s">
        <v>6</v>
      </c>
      <c r="B12" s="60"/>
      <c r="C12" s="40">
        <v>1979</v>
      </c>
    </row>
    <row r="13" spans="1:9">
      <c r="A13" s="59" t="s">
        <v>7</v>
      </c>
      <c r="B13" s="60"/>
      <c r="C13" s="41">
        <v>0.34</v>
      </c>
    </row>
    <row r="14" spans="1:9">
      <c r="A14" s="59" t="s">
        <v>8</v>
      </c>
      <c r="B14" s="60"/>
      <c r="C14" s="9">
        <v>6725.3</v>
      </c>
    </row>
    <row r="15" spans="1:9">
      <c r="A15" s="59" t="s">
        <v>9</v>
      </c>
      <c r="B15" s="60"/>
      <c r="C15" s="9">
        <v>2667.2</v>
      </c>
    </row>
    <row r="16" spans="1:9">
      <c r="A16" s="61" t="s">
        <v>10</v>
      </c>
      <c r="B16" s="62"/>
      <c r="C16" s="9"/>
    </row>
    <row r="19" spans="1:4" ht="15.75">
      <c r="A19" s="57" t="s">
        <v>11</v>
      </c>
      <c r="B19" s="57"/>
      <c r="C19" s="57"/>
      <c r="D19" s="57"/>
    </row>
    <row r="20" spans="1:4">
      <c r="A20" s="58" t="s">
        <v>12</v>
      </c>
      <c r="B20" s="58"/>
      <c r="C20" s="58"/>
      <c r="D20" s="58"/>
    </row>
    <row r="21" spans="1:4">
      <c r="A21" s="58"/>
      <c r="B21" s="58"/>
      <c r="C21" s="58"/>
      <c r="D21" s="58"/>
    </row>
    <row r="22" spans="1:4">
      <c r="A22" s="58"/>
      <c r="B22" s="58"/>
      <c r="C22" s="58"/>
      <c r="D22" s="58"/>
    </row>
    <row r="24" spans="1:4">
      <c r="A24" s="72" t="s">
        <v>13</v>
      </c>
      <c r="B24" s="72"/>
      <c r="C24" s="72"/>
      <c r="D24" s="72"/>
    </row>
    <row r="25" spans="1:4">
      <c r="A25" s="72"/>
      <c r="B25" s="72"/>
      <c r="C25" s="72"/>
      <c r="D25" s="72"/>
    </row>
    <row r="26" spans="1:4" ht="30">
      <c r="A26" s="42" t="s">
        <v>14</v>
      </c>
      <c r="B26" s="63" t="s">
        <v>15</v>
      </c>
      <c r="C26" s="63"/>
      <c r="D26" s="1" t="s">
        <v>16</v>
      </c>
    </row>
    <row r="27" spans="1:4">
      <c r="A27" s="43" t="s">
        <v>17</v>
      </c>
      <c r="B27" s="64" t="s">
        <v>18</v>
      </c>
      <c r="C27" s="64"/>
      <c r="D27" s="40">
        <v>20.77</v>
      </c>
    </row>
    <row r="28" spans="1:4">
      <c r="A28" s="43" t="s">
        <v>19</v>
      </c>
      <c r="B28" s="64" t="s">
        <v>18</v>
      </c>
      <c r="C28" s="64"/>
      <c r="D28" s="40">
        <v>22.21</v>
      </c>
    </row>
    <row r="30" spans="1:4" ht="15.75">
      <c r="A30" s="65" t="s">
        <v>20</v>
      </c>
      <c r="B30" s="65"/>
      <c r="C30" s="65"/>
    </row>
    <row r="31" spans="1:4" ht="15.75">
      <c r="A31" s="73" t="s">
        <v>21</v>
      </c>
      <c r="B31" s="73"/>
      <c r="C31" s="73"/>
      <c r="D31" s="44"/>
    </row>
    <row r="32" spans="1:4" ht="15.75">
      <c r="A32" s="73"/>
      <c r="B32" s="73"/>
      <c r="C32" s="73"/>
      <c r="D32" s="45"/>
    </row>
    <row r="33" spans="1:5" ht="15.75">
      <c r="A33" s="73"/>
      <c r="B33" s="73"/>
      <c r="C33" s="73"/>
      <c r="D33" s="45"/>
    </row>
    <row r="34" spans="1:5" ht="15.75">
      <c r="A34" s="46"/>
      <c r="B34" s="46" t="s">
        <v>22</v>
      </c>
      <c r="C34" s="46" t="s">
        <v>23</v>
      </c>
      <c r="D34" s="45"/>
    </row>
    <row r="35" spans="1:5" ht="15.75">
      <c r="A35" s="47" t="s">
        <v>24</v>
      </c>
      <c r="B35" s="48">
        <v>1020436.97</v>
      </c>
      <c r="C35" s="48">
        <v>1006215.6</v>
      </c>
      <c r="D35" s="45"/>
    </row>
    <row r="36" spans="1:5" ht="15.75">
      <c r="A36" s="47" t="s">
        <v>25</v>
      </c>
      <c r="B36" s="48">
        <v>197881.62</v>
      </c>
      <c r="C36" s="48">
        <v>113861.93</v>
      </c>
      <c r="D36" s="45"/>
    </row>
    <row r="37" spans="1:5" ht="15.75">
      <c r="A37" s="47" t="s">
        <v>26</v>
      </c>
      <c r="B37" s="48">
        <v>28200</v>
      </c>
      <c r="C37" s="48">
        <v>21833.0586080586</v>
      </c>
      <c r="D37" s="45"/>
    </row>
    <row r="38" spans="1:5">
      <c r="A38" s="49" t="s">
        <v>27</v>
      </c>
      <c r="B38" s="48">
        <v>-79441.202000000005</v>
      </c>
      <c r="C38" s="48"/>
      <c r="D38" s="50"/>
    </row>
    <row r="39" spans="1:5">
      <c r="A39" s="51" t="s">
        <v>28</v>
      </c>
      <c r="B39" s="48">
        <f>B35+B36+B38+B37</f>
        <v>1167077.388</v>
      </c>
      <c r="C39" s="48">
        <f>C35+C36+C37</f>
        <v>1141910.58860806</v>
      </c>
      <c r="D39" s="52"/>
    </row>
    <row r="40" spans="1:5">
      <c r="A40" s="53"/>
      <c r="B40" s="53"/>
      <c r="C40" s="53"/>
      <c r="D40" s="53"/>
    </row>
    <row r="41" spans="1:5" ht="15.75">
      <c r="A41" s="57" t="s">
        <v>29</v>
      </c>
      <c r="B41" s="57"/>
      <c r="C41" s="57"/>
      <c r="D41" s="57"/>
      <c r="E41" s="57"/>
    </row>
    <row r="42" spans="1:5" ht="15.75">
      <c r="A42" s="66" t="s">
        <v>30</v>
      </c>
      <c r="B42" s="66"/>
      <c r="C42" s="66"/>
      <c r="D42" s="66"/>
      <c r="E42" s="66"/>
    </row>
    <row r="43" spans="1:5" ht="105">
      <c r="A43" s="54" t="s">
        <v>31</v>
      </c>
      <c r="B43" s="54" t="s">
        <v>32</v>
      </c>
      <c r="C43" s="67" t="s">
        <v>33</v>
      </c>
      <c r="D43" s="68"/>
      <c r="E43" s="54" t="s">
        <v>34</v>
      </c>
    </row>
    <row r="44" spans="1:5">
      <c r="A44" s="55">
        <v>-1741231.39</v>
      </c>
      <c r="B44" s="48">
        <f>C39</f>
        <v>1141910.58860806</v>
      </c>
      <c r="C44" s="69">
        <f>'Раздел 5'!J40</f>
        <v>1052763.064</v>
      </c>
      <c r="D44" s="70"/>
      <c r="E44" s="48">
        <f>A44+B44-C44</f>
        <v>-1652083.8653919399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6" workbookViewId="0">
      <selection activeCell="H46" sqref="H46"/>
    </sheetView>
  </sheetViews>
  <sheetFormatPr defaultColWidth="8.85546875" defaultRowHeight="15"/>
  <cols>
    <col min="1" max="1" width="26.85546875" customWidth="1"/>
    <col min="2" max="2" width="12.7109375" customWidth="1"/>
    <col min="3" max="3" width="12.140625" customWidth="1"/>
    <col min="4" max="4" width="13" customWidth="1"/>
    <col min="5" max="5" width="11.28515625" customWidth="1"/>
    <col min="6" max="6" width="11" customWidth="1"/>
    <col min="7" max="7" width="10.85546875" customWidth="1"/>
    <col min="8" max="8" width="14.85546875" customWidth="1"/>
    <col min="9" max="9" width="16" customWidth="1"/>
    <col min="10" max="10" width="11.28515625" customWidth="1"/>
    <col min="11" max="11" width="12.28515625"/>
  </cols>
  <sheetData>
    <row r="1" spans="1:10" ht="15.7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56.1" customHeight="1">
      <c r="A2" s="75" t="s">
        <v>36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idden="1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 hidden="1">
      <c r="A4" s="75"/>
      <c r="B4" s="75"/>
      <c r="C4" s="75"/>
      <c r="D4" s="75"/>
      <c r="E4" s="75"/>
      <c r="F4" s="75"/>
      <c r="G4" s="75"/>
      <c r="H4" s="75"/>
      <c r="I4" s="75"/>
      <c r="J4" s="75"/>
    </row>
    <row r="6" spans="1:10">
      <c r="A6" s="63" t="s">
        <v>37</v>
      </c>
      <c r="B6" s="74" t="s">
        <v>38</v>
      </c>
      <c r="C6" s="74"/>
      <c r="D6" s="74"/>
      <c r="E6" s="74"/>
      <c r="F6" s="74"/>
      <c r="G6" s="74"/>
      <c r="H6" s="74"/>
      <c r="I6" s="74"/>
      <c r="J6" s="63" t="s">
        <v>39</v>
      </c>
    </row>
    <row r="7" spans="1:10">
      <c r="A7" s="63"/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63"/>
    </row>
    <row r="8" spans="1:10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14</v>
      </c>
    </row>
    <row r="9" spans="1:10" ht="24">
      <c r="A9" s="3" t="s">
        <v>48</v>
      </c>
      <c r="B9" s="4">
        <v>9060</v>
      </c>
      <c r="C9" s="4">
        <v>6060</v>
      </c>
      <c r="D9" s="4">
        <v>14039.54</v>
      </c>
      <c r="E9" s="4">
        <v>14027</v>
      </c>
      <c r="F9" s="4">
        <v>9060</v>
      </c>
      <c r="G9" s="4">
        <v>9060</v>
      </c>
      <c r="H9" s="4">
        <v>35546.410000000003</v>
      </c>
      <c r="I9" s="4">
        <v>29632.03</v>
      </c>
      <c r="J9" s="4">
        <f t="shared" ref="J9:J12" si="0">SUM(B9:I9)</f>
        <v>126484.98000000001</v>
      </c>
    </row>
    <row r="10" spans="1:10">
      <c r="A10" s="5" t="s">
        <v>49</v>
      </c>
      <c r="B10" s="6">
        <v>0</v>
      </c>
      <c r="C10" s="6">
        <v>0</v>
      </c>
      <c r="D10" s="6">
        <v>0</v>
      </c>
      <c r="E10" s="6">
        <v>0</v>
      </c>
      <c r="F10" s="6">
        <v>3400</v>
      </c>
      <c r="G10" s="6">
        <v>3300</v>
      </c>
      <c r="H10" s="4">
        <v>9850</v>
      </c>
      <c r="I10" s="4">
        <v>9750</v>
      </c>
      <c r="J10" s="4">
        <f t="shared" si="0"/>
        <v>26300</v>
      </c>
    </row>
    <row r="11" spans="1:10" ht="24">
      <c r="A11" s="3" t="s">
        <v>50</v>
      </c>
      <c r="B11" s="4">
        <v>43108.91</v>
      </c>
      <c r="C11" s="4">
        <v>13290.150000000001</v>
      </c>
      <c r="D11" s="4">
        <v>6023.58</v>
      </c>
      <c r="E11" s="4">
        <v>11113.58</v>
      </c>
      <c r="F11" s="4">
        <v>13343.59</v>
      </c>
      <c r="G11" s="4">
        <v>11843.59</v>
      </c>
      <c r="H11" s="4">
        <v>30780.37</v>
      </c>
      <c r="I11" s="4">
        <v>34514.769999999997</v>
      </c>
      <c r="J11" s="4">
        <f t="shared" si="0"/>
        <v>164018.53999999998</v>
      </c>
    </row>
    <row r="12" spans="1:10" ht="36">
      <c r="A12" s="5" t="s">
        <v>51</v>
      </c>
      <c r="B12" s="7">
        <v>4730</v>
      </c>
      <c r="C12" s="7">
        <v>250</v>
      </c>
      <c r="D12" s="7">
        <v>4431.8500000000004</v>
      </c>
      <c r="E12" s="7">
        <v>9021.33</v>
      </c>
      <c r="F12" s="7">
        <v>23516.6</v>
      </c>
      <c r="G12" s="7">
        <v>17566.599999999999</v>
      </c>
      <c r="H12" s="7">
        <v>7302</v>
      </c>
      <c r="I12" s="7">
        <v>44282.15</v>
      </c>
      <c r="J12" s="13">
        <f t="shared" si="0"/>
        <v>111100.53</v>
      </c>
    </row>
    <row r="13" spans="1:10" ht="48">
      <c r="A13" s="3" t="s">
        <v>52</v>
      </c>
      <c r="B13" s="11">
        <v>23434.819999999996</v>
      </c>
      <c r="C13" s="11">
        <v>13499.369999999999</v>
      </c>
      <c r="D13" s="11">
        <v>10914.599999999999</v>
      </c>
      <c r="E13" s="11">
        <v>19391.140000000003</v>
      </c>
      <c r="F13" s="11">
        <v>28437.059999999998</v>
      </c>
      <c r="G13" s="11">
        <v>16446.77</v>
      </c>
      <c r="H13" s="11">
        <v>41363.239999999991</v>
      </c>
      <c r="I13" s="11">
        <v>100530.38</v>
      </c>
      <c r="J13" s="15">
        <f t="shared" ref="J13" si="1">SUM(B13:I13)</f>
        <v>254017.38</v>
      </c>
    </row>
    <row r="14" spans="1:10" ht="29.25" customHeight="1">
      <c r="A14" s="16" t="s">
        <v>53</v>
      </c>
      <c r="B14" s="17">
        <f>SUM(B15:B34)</f>
        <v>0</v>
      </c>
      <c r="C14" s="17">
        <f t="shared" ref="C14:I14" si="2">SUM(C15:C34)</f>
        <v>0</v>
      </c>
      <c r="D14" s="17">
        <f t="shared" si="2"/>
        <v>46827.520000000004</v>
      </c>
      <c r="E14" s="17">
        <f t="shared" si="2"/>
        <v>0</v>
      </c>
      <c r="F14" s="17">
        <f t="shared" si="2"/>
        <v>25507.4</v>
      </c>
      <c r="G14" s="17">
        <f t="shared" si="2"/>
        <v>820.41</v>
      </c>
      <c r="H14" s="17">
        <f t="shared" si="2"/>
        <v>22289.97</v>
      </c>
      <c r="I14" s="17">
        <f t="shared" si="2"/>
        <v>12175.939999999999</v>
      </c>
      <c r="J14" s="15">
        <f t="shared" ref="J14:J15" si="3">SUM(B14:I14)</f>
        <v>107621.24000000002</v>
      </c>
    </row>
    <row r="15" spans="1:10" ht="35.25" customHeight="1">
      <c r="A15" s="8" t="s">
        <v>54</v>
      </c>
      <c r="B15" s="12"/>
      <c r="C15" s="18"/>
      <c r="D15" s="19">
        <v>21525</v>
      </c>
      <c r="E15" s="18"/>
      <c r="F15" s="19"/>
      <c r="G15" s="19"/>
      <c r="H15" s="19"/>
      <c r="I15" s="19"/>
      <c r="J15" s="14">
        <f t="shared" si="3"/>
        <v>21525</v>
      </c>
    </row>
    <row r="16" spans="1:10" ht="24.75" customHeight="1">
      <c r="A16" s="8" t="s">
        <v>55</v>
      </c>
      <c r="B16" s="12"/>
      <c r="C16" s="19"/>
      <c r="D16" s="19">
        <v>8957</v>
      </c>
      <c r="E16" s="19"/>
      <c r="F16" s="19"/>
      <c r="G16" s="19"/>
      <c r="H16" s="19"/>
      <c r="I16" s="19"/>
      <c r="J16" s="14">
        <f t="shared" ref="J16:J40" si="4">SUM(B16:I16)</f>
        <v>8957</v>
      </c>
    </row>
    <row r="17" spans="1:10" ht="19.5" customHeight="1">
      <c r="A17" s="8" t="s">
        <v>56</v>
      </c>
      <c r="B17" s="12"/>
      <c r="C17" s="19"/>
      <c r="D17" s="19">
        <v>9072</v>
      </c>
      <c r="E17" s="19"/>
      <c r="F17" s="19"/>
      <c r="G17" s="19"/>
      <c r="H17" s="19"/>
      <c r="I17" s="19"/>
      <c r="J17" s="14">
        <f t="shared" si="4"/>
        <v>9072</v>
      </c>
    </row>
    <row r="18" spans="1:10" ht="21" customHeight="1">
      <c r="A18" s="8" t="s">
        <v>57</v>
      </c>
      <c r="B18" s="12"/>
      <c r="C18" s="19"/>
      <c r="D18" s="19"/>
      <c r="E18" s="19"/>
      <c r="F18" s="19">
        <v>4227.99</v>
      </c>
      <c r="G18" s="19"/>
      <c r="H18" s="19"/>
      <c r="I18" s="19"/>
      <c r="J18" s="14">
        <f t="shared" si="4"/>
        <v>4227.99</v>
      </c>
    </row>
    <row r="19" spans="1:10" ht="24">
      <c r="A19" s="8" t="s">
        <v>58</v>
      </c>
      <c r="B19" s="12"/>
      <c r="C19" s="19"/>
      <c r="D19" s="19">
        <v>7273.52</v>
      </c>
      <c r="E19" s="19"/>
      <c r="F19" s="19"/>
      <c r="G19" s="19"/>
      <c r="H19" s="19"/>
      <c r="I19" s="19"/>
      <c r="J19" s="14">
        <f t="shared" si="4"/>
        <v>7273.52</v>
      </c>
    </row>
    <row r="20" spans="1:10" ht="33" customHeight="1">
      <c r="A20" s="8" t="s">
        <v>59</v>
      </c>
      <c r="B20" s="12"/>
      <c r="C20" s="19"/>
      <c r="D20" s="19"/>
      <c r="E20" s="19"/>
      <c r="F20" s="19">
        <v>18268.41</v>
      </c>
      <c r="G20" s="19"/>
      <c r="H20" s="19"/>
      <c r="I20" s="19"/>
      <c r="J20" s="14">
        <f t="shared" si="4"/>
        <v>18268.41</v>
      </c>
    </row>
    <row r="21" spans="1:10" ht="23.25" customHeight="1">
      <c r="A21" s="20" t="s">
        <v>60</v>
      </c>
      <c r="B21" s="21"/>
      <c r="C21" s="22"/>
      <c r="D21" s="22"/>
      <c r="E21" s="22"/>
      <c r="F21" s="23">
        <v>3011</v>
      </c>
      <c r="G21" s="22"/>
      <c r="H21" s="19"/>
      <c r="I21" s="19"/>
      <c r="J21" s="14">
        <f t="shared" si="4"/>
        <v>3011</v>
      </c>
    </row>
    <row r="22" spans="1:10" ht="24">
      <c r="A22" s="20" t="s">
        <v>61</v>
      </c>
      <c r="B22" s="24"/>
      <c r="C22" s="22"/>
      <c r="D22" s="22"/>
      <c r="E22" s="22"/>
      <c r="F22" s="22"/>
      <c r="G22" s="23">
        <v>820.41</v>
      </c>
      <c r="H22" s="19"/>
      <c r="I22" s="19"/>
      <c r="J22" s="14">
        <f t="shared" si="4"/>
        <v>820.41</v>
      </c>
    </row>
    <row r="23" spans="1:10" ht="36">
      <c r="A23" s="20" t="s">
        <v>62</v>
      </c>
      <c r="B23" s="24"/>
      <c r="C23" s="22"/>
      <c r="D23" s="22"/>
      <c r="E23" s="22"/>
      <c r="F23" s="22"/>
      <c r="G23" s="23"/>
      <c r="H23" s="19">
        <v>100</v>
      </c>
      <c r="I23" s="19"/>
      <c r="J23" s="14">
        <f t="shared" si="4"/>
        <v>100</v>
      </c>
    </row>
    <row r="24" spans="1:10" ht="60">
      <c r="A24" s="20" t="s">
        <v>63</v>
      </c>
      <c r="B24" s="24"/>
      <c r="C24" s="22"/>
      <c r="D24" s="22"/>
      <c r="E24" s="22"/>
      <c r="F24" s="22"/>
      <c r="G24" s="23"/>
      <c r="H24" s="19">
        <v>4176</v>
      </c>
      <c r="I24" s="19"/>
      <c r="J24" s="14">
        <f t="shared" si="4"/>
        <v>4176</v>
      </c>
    </row>
    <row r="25" spans="1:10" ht="72">
      <c r="A25" s="20" t="s">
        <v>64</v>
      </c>
      <c r="B25" s="24"/>
      <c r="C25" s="22"/>
      <c r="D25" s="22"/>
      <c r="E25" s="22"/>
      <c r="F25" s="22"/>
      <c r="G25" s="23"/>
      <c r="H25" s="19">
        <v>54</v>
      </c>
      <c r="I25" s="19"/>
      <c r="J25" s="14">
        <f t="shared" si="4"/>
        <v>54</v>
      </c>
    </row>
    <row r="26" spans="1:10" ht="72">
      <c r="A26" s="20" t="s">
        <v>65</v>
      </c>
      <c r="B26" s="24"/>
      <c r="C26" s="22"/>
      <c r="D26" s="22"/>
      <c r="E26" s="22"/>
      <c r="F26" s="22"/>
      <c r="G26" s="23"/>
      <c r="H26" s="19">
        <v>5904</v>
      </c>
      <c r="I26" s="19"/>
      <c r="J26" s="14">
        <f t="shared" si="4"/>
        <v>5904</v>
      </c>
    </row>
    <row r="27" spans="1:10" ht="60">
      <c r="A27" s="20" t="s">
        <v>66</v>
      </c>
      <c r="B27" s="24"/>
      <c r="C27" s="22"/>
      <c r="D27" s="22"/>
      <c r="E27" s="22"/>
      <c r="F27" s="22"/>
      <c r="G27" s="23"/>
      <c r="H27" s="19">
        <v>180</v>
      </c>
      <c r="I27" s="19"/>
      <c r="J27" s="14">
        <f t="shared" si="4"/>
        <v>180</v>
      </c>
    </row>
    <row r="28" spans="1:10" ht="60">
      <c r="A28" s="20" t="s">
        <v>67</v>
      </c>
      <c r="B28" s="24"/>
      <c r="C28" s="22"/>
      <c r="D28" s="22"/>
      <c r="E28" s="22"/>
      <c r="F28" s="22"/>
      <c r="G28" s="23"/>
      <c r="H28" s="19">
        <v>222</v>
      </c>
      <c r="I28" s="19"/>
      <c r="J28" s="14">
        <f t="shared" si="4"/>
        <v>222</v>
      </c>
    </row>
    <row r="29" spans="1:10" ht="48">
      <c r="A29" s="20" t="s">
        <v>68</v>
      </c>
      <c r="B29" s="24"/>
      <c r="C29" s="22"/>
      <c r="D29" s="22"/>
      <c r="E29" s="22"/>
      <c r="F29" s="22"/>
      <c r="G29" s="23"/>
      <c r="H29" s="19">
        <v>1104</v>
      </c>
      <c r="I29" s="19"/>
      <c r="J29" s="14">
        <f t="shared" si="4"/>
        <v>1104</v>
      </c>
    </row>
    <row r="30" spans="1:10">
      <c r="A30" s="20" t="s">
        <v>69</v>
      </c>
      <c r="B30" s="24"/>
      <c r="C30" s="22"/>
      <c r="D30" s="22"/>
      <c r="E30" s="22"/>
      <c r="F30" s="22"/>
      <c r="G30" s="23"/>
      <c r="H30" s="19">
        <v>5709.97</v>
      </c>
      <c r="I30" s="19">
        <v>7217.04</v>
      </c>
      <c r="J30" s="14">
        <f t="shared" si="4"/>
        <v>12927.01</v>
      </c>
    </row>
    <row r="31" spans="1:10">
      <c r="A31" s="20" t="s">
        <v>70</v>
      </c>
      <c r="B31" s="24"/>
      <c r="C31" s="22"/>
      <c r="D31" s="22"/>
      <c r="E31" s="22"/>
      <c r="F31" s="22"/>
      <c r="G31" s="23"/>
      <c r="H31" s="19">
        <v>4840</v>
      </c>
      <c r="I31" s="19"/>
      <c r="J31" s="14">
        <f t="shared" si="4"/>
        <v>4840</v>
      </c>
    </row>
    <row r="32" spans="1:10">
      <c r="A32" s="20" t="s">
        <v>71</v>
      </c>
      <c r="B32" s="24"/>
      <c r="C32" s="22"/>
      <c r="D32" s="22"/>
      <c r="E32" s="22"/>
      <c r="F32" s="22"/>
      <c r="G32" s="23"/>
      <c r="H32" s="19"/>
      <c r="I32" s="19">
        <v>2720.26</v>
      </c>
      <c r="J32" s="14">
        <f t="shared" si="4"/>
        <v>2720.26</v>
      </c>
    </row>
    <row r="33" spans="1:11">
      <c r="A33" s="20" t="s">
        <v>72</v>
      </c>
      <c r="B33" s="24"/>
      <c r="C33" s="22"/>
      <c r="D33" s="22"/>
      <c r="E33" s="22"/>
      <c r="F33" s="22"/>
      <c r="G33" s="23"/>
      <c r="H33" s="19"/>
      <c r="I33" s="19">
        <v>1460.76</v>
      </c>
      <c r="J33" s="14">
        <f t="shared" si="4"/>
        <v>1460.76</v>
      </c>
    </row>
    <row r="34" spans="1:11">
      <c r="A34" s="20" t="s">
        <v>73</v>
      </c>
      <c r="B34" s="24"/>
      <c r="C34" s="22"/>
      <c r="D34" s="22"/>
      <c r="E34" s="22"/>
      <c r="F34" s="22"/>
      <c r="G34" s="23"/>
      <c r="H34" s="19"/>
      <c r="I34" s="19">
        <v>777.88</v>
      </c>
      <c r="J34" s="14">
        <f t="shared" si="4"/>
        <v>777.88</v>
      </c>
    </row>
    <row r="35" spans="1:11">
      <c r="A35" s="16" t="s">
        <v>74</v>
      </c>
      <c r="B35" s="25">
        <v>11977.05</v>
      </c>
      <c r="C35" s="25">
        <v>11977.05</v>
      </c>
      <c r="D35" s="25">
        <v>11977.05</v>
      </c>
      <c r="E35" s="25">
        <v>11977.05</v>
      </c>
      <c r="F35" s="25">
        <v>11977.05</v>
      </c>
      <c r="G35" s="26">
        <v>11977.05</v>
      </c>
      <c r="H35" s="27">
        <v>37600.93</v>
      </c>
      <c r="I35" s="27">
        <v>38435.82</v>
      </c>
      <c r="J35" s="31">
        <f t="shared" si="4"/>
        <v>147899.05000000002</v>
      </c>
    </row>
    <row r="36" spans="1:11" ht="36">
      <c r="A36" s="16" t="s">
        <v>75</v>
      </c>
      <c r="B36" s="27">
        <v>4806.8999999999996</v>
      </c>
      <c r="C36" s="27">
        <v>16689.383999999998</v>
      </c>
      <c r="D36" s="27">
        <v>0</v>
      </c>
      <c r="E36" s="27">
        <v>0</v>
      </c>
      <c r="F36" s="27">
        <v>3268.2959999999998</v>
      </c>
      <c r="G36" s="27">
        <v>0</v>
      </c>
      <c r="H36" s="27">
        <v>43993.847999999998</v>
      </c>
      <c r="I36" s="27">
        <v>46562.915999999997</v>
      </c>
      <c r="J36" s="31">
        <f t="shared" si="4"/>
        <v>115321.344</v>
      </c>
      <c r="K36" s="32"/>
    </row>
    <row r="37" spans="1:11" hidden="1">
      <c r="A37" s="28"/>
      <c r="B37" s="17"/>
      <c r="C37" s="17"/>
      <c r="D37" s="17"/>
      <c r="E37" s="17"/>
      <c r="F37" s="17"/>
      <c r="G37" s="17"/>
      <c r="H37" s="17"/>
      <c r="I37" s="17"/>
      <c r="J37" s="9">
        <f t="shared" si="4"/>
        <v>0</v>
      </c>
    </row>
    <row r="38" spans="1:11" hidden="1">
      <c r="A38" s="28"/>
      <c r="B38" s="17"/>
      <c r="C38" s="17"/>
      <c r="D38" s="17"/>
      <c r="E38" s="17"/>
      <c r="F38" s="17"/>
      <c r="G38" s="17"/>
      <c r="H38" s="17"/>
      <c r="I38" s="17"/>
      <c r="J38" s="9">
        <f t="shared" si="4"/>
        <v>0</v>
      </c>
    </row>
    <row r="39" spans="1:11" hidden="1">
      <c r="A39" s="28"/>
      <c r="B39" s="17"/>
      <c r="C39" s="17"/>
      <c r="D39" s="17"/>
      <c r="E39" s="17"/>
      <c r="F39" s="17"/>
      <c r="G39" s="17"/>
      <c r="H39" s="17"/>
      <c r="I39" s="17"/>
      <c r="J39" s="9">
        <f t="shared" si="4"/>
        <v>0</v>
      </c>
    </row>
    <row r="40" spans="1:11">
      <c r="A40" s="29" t="s">
        <v>76</v>
      </c>
      <c r="B40" s="9">
        <f>B9+B11+B12+B13+B14+B10+B35+B36</f>
        <v>97117.68</v>
      </c>
      <c r="C40" s="9">
        <f t="shared" ref="C40:G40" si="5">C9+C11+C12+C13+C14+C10+C35+C36</f>
        <v>61765.954000000005</v>
      </c>
      <c r="D40" s="9">
        <f t="shared" si="5"/>
        <v>94214.14</v>
      </c>
      <c r="E40" s="9">
        <f t="shared" si="5"/>
        <v>65530.100000000006</v>
      </c>
      <c r="F40" s="9">
        <f t="shared" si="5"/>
        <v>118509.996</v>
      </c>
      <c r="G40" s="9">
        <f t="shared" si="5"/>
        <v>71014.420000000013</v>
      </c>
      <c r="H40" s="9">
        <f t="shared" ref="C40:I40" si="6">H9+H11+H12+H13+H14+H10+H35+H36</f>
        <v>228726.76799999998</v>
      </c>
      <c r="I40" s="9">
        <f t="shared" si="6"/>
        <v>315884.00600000005</v>
      </c>
      <c r="J40" s="9">
        <f t="shared" si="4"/>
        <v>1052763.064</v>
      </c>
    </row>
    <row r="41" spans="1:11">
      <c r="A41" s="30"/>
      <c r="B41" s="76"/>
      <c r="C41" s="76"/>
      <c r="D41" s="77"/>
      <c r="E41" s="76"/>
    </row>
  </sheetData>
  <mergeCells count="5">
    <mergeCell ref="A1:J1"/>
    <mergeCell ref="B6:I6"/>
    <mergeCell ref="A6:A7"/>
    <mergeCell ref="J6:J7"/>
    <mergeCell ref="A2:J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2025-03-20T11:09:47Z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B54E1061AA04436A83489A01D1330A07_13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