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ля работы\ОТЧЁТ на 2024\Готовые отчёты\Экомир\"/>
    </mc:Choice>
  </mc:AlternateContent>
  <bookViews>
    <workbookView xWindow="0" yWindow="0" windowWidth="23040" windowHeight="8670"/>
  </bookViews>
  <sheets>
    <sheet name="Раздел 1-4" sheetId="1" r:id="rId1"/>
    <sheet name="Раздел 5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2" l="1"/>
  <c r="D35" i="2"/>
  <c r="E35" i="2"/>
  <c r="F35" i="2"/>
  <c r="G35" i="2"/>
  <c r="H35" i="2"/>
  <c r="I35" i="2"/>
  <c r="B35" i="2"/>
  <c r="C14" i="2" l="1"/>
  <c r="D14" i="2"/>
  <c r="J14" i="2" s="1"/>
  <c r="E14" i="2"/>
  <c r="F14" i="2"/>
  <c r="G14" i="2"/>
  <c r="H14" i="2"/>
  <c r="I14" i="2"/>
  <c r="B14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2" i="2"/>
  <c r="J11" i="2"/>
  <c r="J10" i="2"/>
  <c r="J9" i="2"/>
  <c r="B46" i="1"/>
  <c r="C40" i="1"/>
  <c r="B40" i="1"/>
  <c r="J35" i="2" l="1"/>
  <c r="C46" i="1" s="1"/>
  <c r="E46" i="1" s="1"/>
  <c r="J13" i="2"/>
</calcChain>
</file>

<file path=xl/sharedStrings.xml><?xml version="1.0" encoding="utf-8"?>
<sst xmlns="http://schemas.openxmlformats.org/spreadsheetml/2006/main" count="76" uniqueCount="75">
  <si>
    <t xml:space="preserve">   ООО «Экомир ЖБК-1»</t>
  </si>
  <si>
    <t>Отчет управляющей организации о выполнении условий договора управления многоквартирным домом по адресу: г. Белгород, ул. Губкина 10 а.</t>
  </si>
  <si>
    <t>Раздел 1</t>
  </si>
  <si>
    <t>Основные характеристики многоквартирного дома</t>
  </si>
  <si>
    <t xml:space="preserve">Адрес многоквартирного дома </t>
  </si>
  <si>
    <t>г. Белгород, ул. Губкина 10 а.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</si>
  <si>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</si>
  <si>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</si>
  <si>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</si>
  <si>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</si>
  <si>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</si>
  <si>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</si>
  <si>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Сведения о применяемом управляющей организацией размере платы за содержание и управление МКД</t>
  </si>
  <si>
    <t>Информация о размере платы за содержание и управление жилого МКД, действующем в отчетном периоде</t>
  </si>
  <si>
    <t>Период</t>
  </si>
  <si>
    <t>Основание (договор управления с
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</si>
  <si>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</si>
  <si>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>01.01.2024-30.07.2024 гг.</t>
  </si>
  <si>
    <t xml:space="preserve">пункт 4 договора управления </t>
  </si>
  <si>
    <t>01.08.2024-31.12.2024 гг.</t>
  </si>
  <si>
    <t>Раздел 3</t>
  </si>
  <si>
    <t>Информация о начисленном и оплаченном за отчетный период размере платы за содержание помещений</t>
  </si>
  <si>
    <t xml:space="preserve">Начисленно </t>
  </si>
  <si>
    <t xml:space="preserve">Оплачено </t>
  </si>
  <si>
    <t xml:space="preserve">Содержание помещений </t>
  </si>
  <si>
    <t>Электроэнергия на ОДН</t>
  </si>
  <si>
    <t>Общее имущество МКД</t>
  </si>
  <si>
    <t xml:space="preserve">Перерасчёт  ОДН за 2023 год </t>
  </si>
  <si>
    <t xml:space="preserve">Итого </t>
  </si>
  <si>
    <t>Раздел 4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</si>
  <si>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</si>
  <si>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</si>
  <si>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</si>
  <si>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</si>
  <si>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</si>
  <si>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Раздел 5</t>
  </si>
  <si>
    <t>Информация, подтверждающая виды, объемы и стоимость выполненных и оказанных в отчетном году работ, услуг по актам приемки выполненных работ, услуг</t>
  </si>
  <si>
    <t xml:space="preserve">Виды выполненных работ, услуг согласно Перечня работ, услуг и актов приемки выполненных работ, услуг
</t>
  </si>
  <si>
    <t>месяцы отчетного года</t>
  </si>
  <si>
    <t>Итого по виду работ, услуг и всего</t>
  </si>
  <si>
    <t xml:space="preserve">январь </t>
  </si>
  <si>
    <t xml:space="preserve">февраль </t>
  </si>
  <si>
    <t>март</t>
  </si>
  <si>
    <t>апрель</t>
  </si>
  <si>
    <t>май</t>
  </si>
  <si>
    <t>июнь</t>
  </si>
  <si>
    <t>июль-сентябрь</t>
  </si>
  <si>
    <t>октябрь-декабрь</t>
  </si>
  <si>
    <t>I.  Содержание помещений общего пользования</t>
  </si>
  <si>
    <t>2. Уборка мусоропроводов.</t>
  </si>
  <si>
    <t>3. Уборка придомовой территории</t>
  </si>
  <si>
    <t>4.  Ремонт и обслуживание конструктивных элементов и внешнее благоустройство</t>
  </si>
  <si>
    <t>5.  Техническое обслуживание и ремонт внутридомового инженерного оборудования и МОП</t>
  </si>
  <si>
    <t>6.Работы не вошедшие в перечень услуг</t>
  </si>
  <si>
    <t>Замена электроламп</t>
  </si>
  <si>
    <t>Техническое обслуживание внутренних трубопроводных сетей и сооружений: всего замена   участка хвс в подвале.</t>
  </si>
  <si>
    <t>Заделка дыры в мусороприемнике</t>
  </si>
  <si>
    <t>Оштукатуривание фасада здания подрядчик ИП Первухин март кв.43</t>
  </si>
  <si>
    <t>Ремонт кровли козырьков  подрядчик ИП Первухин март кв.43</t>
  </si>
  <si>
    <t>Окраска бордюров краской фасадной</t>
  </si>
  <si>
    <t>Работа автовышки кронирование деревьев , апрель  подрядчик ООО ЖУ ЖБК-1 апрель</t>
  </si>
  <si>
    <t>Материалы к опрессовке системы отопления</t>
  </si>
  <si>
    <t>Заправка дозатора реагентов  подрядчик Запорожская июнь 2024г</t>
  </si>
  <si>
    <t>Дезинсекция подвалов ЖД по адресу: г.Белгород ул.Губкина д.10А. Подрядчик ПрофиЦентр ООО</t>
  </si>
  <si>
    <t>Обход и осмотр трассы наружного(подземного, надземного) газопровода</t>
  </si>
  <si>
    <t>Визуальная проверка целостности, состояния окраски, опор, креплений газопроводов жилого дома и его соответствие нормативным требованиям</t>
  </si>
  <si>
    <t>Визуальная проверка наличия и целостности футляров, в том числе их уплотнений, в местах прокладки через наружные и внутренние конструкции многокварт</t>
  </si>
  <si>
    <t>Проверка герметичности внутридомового г-да и технологических устройств на нем при количестве приборов на одном стояке(за один стояк)-(6-10шт)</t>
  </si>
  <si>
    <t>Проверка на загазованность подвала здания(техничес.подполья), подлежащего проверке в зоне 15 м от газопровода</t>
  </si>
  <si>
    <t>Оповещение жильцов и отключение жилых домов на период ремонтных работ/технического обслуживания</t>
  </si>
  <si>
    <t>Техническое обслуживание крана пробкового, установленного на внутридомовом газопроводе</t>
  </si>
  <si>
    <t>электромонтажные паботы</t>
  </si>
  <si>
    <t>7. Услуга управления</t>
  </si>
  <si>
    <t>8. Оплачено ресурсоснабжающим организациям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</si>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</sst>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\.##0.00\ &quot;₽&quot;_-;\-* #\.##0.00\ &quot;₽&quot;_-;_-* \-??\ &quot;₽&quot;_-;_-@_-"/>
    <numFmt numFmtId="168" formatCode="#\ ##0.00_ "/>
    <numFmt numFmtId="169" formatCode="#\ ##0.00"/>
  </numFmts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7"/>
      <name val="Arial Cyr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5" fontId="16" fillId="0" borderId="0" applyFont="0" applyFill="0" applyBorder="0" applyAlignment="0" applyProtection="0">
      <alignment vertical="center"/>
    </xf>
  </cellStyleXfs>
  <cellXfs count="7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168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168" fontId="6" fillId="0" borderId="1" xfId="0" applyNumberFormat="1" applyFont="1" applyFill="1" applyBorder="1" applyAlignment="1" applyProtection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8" fontId="7" fillId="0" borderId="1" xfId="0" applyNumberFormat="1" applyFont="1" applyBorder="1" applyAlignment="1">
      <alignment horizontal="center" vertical="center" wrapText="1"/>
    </xf>
    <xf numFmtId="168" fontId="8" fillId="0" borderId="1" xfId="0" applyNumberFormat="1" applyFont="1" applyFill="1" applyBorder="1" applyAlignment="1" applyProtection="1">
      <alignment horizontal="center" vertical="center" wrapText="1"/>
    </xf>
    <xf numFmtId="168" fontId="9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168" fontId="8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top" wrapText="1"/>
    </xf>
    <xf numFmtId="0" fontId="10" fillId="0" borderId="1" xfId="0" applyFont="1" applyBorder="1" applyAlignment="1">
      <alignment horizontal="right" vertical="center" wrapText="1" indent="1"/>
    </xf>
    <xf numFmtId="169" fontId="3" fillId="0" borderId="1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/>
    <xf numFmtId="0" fontId="2" fillId="0" borderId="0" xfId="0" applyFont="1" applyAlignment="1">
      <alignment horizontal="left" vertical="center" indent="15"/>
    </xf>
    <xf numFmtId="0" fontId="14" fillId="0" borderId="0" xfId="0" applyFont="1" applyAlignment="1">
      <alignment vertical="center" wrapText="1"/>
    </xf>
    <xf numFmtId="0" fontId="0" fillId="0" borderId="0" xfId="0" applyAlignment="1"/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15" fillId="2" borderId="1" xfId="0" applyNumberFormat="1" applyFont="1" applyFill="1" applyBorder="1" applyAlignment="1">
      <alignment horizontal="center" wrapText="1"/>
    </xf>
    <xf numFmtId="169" fontId="16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/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7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/>
    </xf>
    <xf numFmtId="0" fontId="0" fillId="0" borderId="0" xfId="0" applyBorder="1" applyAlignment="1"/>
    <xf numFmtId="0" fontId="3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2" borderId="2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9" fontId="16" fillId="0" borderId="2" xfId="0" applyNumberFormat="1" applyFont="1" applyBorder="1" applyAlignment="1">
      <alignment horizontal="center" vertical="center"/>
    </xf>
    <xf numFmtId="169" fontId="16" fillId="0" borderId="3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" fontId="0" fillId="0" borderId="0" xfId="0" applyNumberFormat="1"/>
    <xf numFmtId="0" fontId="1" fillId="0" borderId="0" xfId="0" applyFont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26" zoomScale="85" zoomScaleNormal="85" workbookViewId="0">
      <selection activeCell="A44" sqref="A44:E44"/>
    </sheetView>
  </sheetViews>
  <sheetFormatPr defaultColWidth="8.7109375" defaultRowHeight="15"/>
  <cols>
    <col min="1" max="1" width="27.5703125" customWidth="1"/>
    <col min="2" max="2" width="23.7109375" customWidth="1"/>
    <col min="3" max="3" width="46.85546875" customWidth="1"/>
    <col min="4" max="4" width="15.140625" customWidth="1"/>
    <col min="5" max="5" width="45.140625" customWidth="1"/>
    <col min="6" max="6" width="99.28515625" customWidth="1"/>
    <col min="7" max="7" width="91.7109375" customWidth="1"/>
    <col min="8" max="9" width="9.7109375" customWidth="1"/>
    <col min="10" max="10" width="9.5703125" customWidth="1"/>
    <col min="11" max="11" width="9.7109375" customWidth="1"/>
    <col min="12" max="12" width="8.42578125" customWidth="1"/>
    <col min="13" max="13" width="7.85546875" customWidth="1"/>
    <col min="14" max="14" width="8.7109375" customWidth="1"/>
    <col min="15" max="15" width="30.28515625" customWidth="1"/>
  </cols>
  <sheetData>
    <row r="1" spans="1:9" ht="18.75">
      <c r="A1" s="44" t="s">
        <v>0</v>
      </c>
      <c r="B1" s="44"/>
      <c r="C1" s="44"/>
      <c r="D1" s="44"/>
      <c r="E1" s="19"/>
      <c r="F1" s="19"/>
      <c r="G1" s="19"/>
      <c r="H1" s="19"/>
      <c r="I1" s="19"/>
    </row>
    <row r="4" spans="1:9" ht="15" customHeight="1">
      <c r="A4" s="59" t="s">
        <v>1</v>
      </c>
      <c r="B4" s="59"/>
      <c r="C4" s="59"/>
      <c r="D4" s="59"/>
      <c r="E4" s="20"/>
      <c r="F4" s="20"/>
      <c r="G4" s="20"/>
      <c r="H4" s="20"/>
      <c r="I4" s="20"/>
    </row>
    <row r="5" spans="1:9" ht="15" customHeight="1">
      <c r="A5" s="59"/>
      <c r="B5" s="59"/>
      <c r="C5" s="59"/>
      <c r="D5" s="59"/>
      <c r="E5" s="20"/>
      <c r="F5" s="20"/>
      <c r="G5" s="20"/>
      <c r="H5" s="20"/>
      <c r="I5" s="20"/>
    </row>
    <row r="8" spans="1:9" ht="15.75">
      <c r="B8" s="45" t="s">
        <v>2</v>
      </c>
      <c r="C8" s="45"/>
      <c r="D8" s="21"/>
      <c r="E8" s="21"/>
      <c r="F8" s="21"/>
      <c r="G8" s="22"/>
    </row>
    <row r="9" spans="1:9" ht="15.75" customHeight="1">
      <c r="A9" s="23"/>
      <c r="B9" s="46" t="s">
        <v>3</v>
      </c>
      <c r="C9" s="46"/>
      <c r="D9" s="24"/>
      <c r="E9" s="24"/>
      <c r="F9" s="24"/>
      <c r="G9" s="24"/>
      <c r="H9" s="25"/>
    </row>
    <row r="11" spans="1:9">
      <c r="A11" s="47" t="s">
        <v>4</v>
      </c>
      <c r="B11" s="48"/>
      <c r="C11" s="26" t="s">
        <v>5</v>
      </c>
    </row>
    <row r="12" spans="1:9">
      <c r="A12" s="47" t="s">
        <v>6</v>
      </c>
      <c r="B12" s="48"/>
      <c r="C12" s="27">
        <v>1980</v>
      </c>
    </row>
    <row r="13" spans="1:9">
      <c r="A13" s="47" t="s">
        <v>7</v>
      </c>
      <c r="B13" s="48"/>
      <c r="C13" s="28">
        <v>0.25</v>
      </c>
    </row>
    <row r="14" spans="1:9">
      <c r="A14" s="47" t="s">
        <v>8</v>
      </c>
      <c r="B14" s="48"/>
      <c r="C14" s="29">
        <v>2788.4</v>
      </c>
    </row>
    <row r="15" spans="1:9">
      <c r="A15" s="47" t="s">
        <v>9</v>
      </c>
      <c r="B15" s="48"/>
      <c r="C15" s="29">
        <v>2442.9</v>
      </c>
    </row>
    <row r="16" spans="1:9">
      <c r="A16" s="49" t="s">
        <v>10</v>
      </c>
      <c r="B16" s="50"/>
      <c r="C16" s="29">
        <v>17.8</v>
      </c>
    </row>
    <row r="19" spans="1:4" ht="15.75">
      <c r="A19" s="45" t="s">
        <v>11</v>
      </c>
      <c r="B19" s="45"/>
      <c r="C19" s="45"/>
      <c r="D19" s="45"/>
    </row>
    <row r="20" spans="1:4">
      <c r="A20" s="46" t="s">
        <v>12</v>
      </c>
      <c r="B20" s="46"/>
      <c r="C20" s="46"/>
      <c r="D20" s="46"/>
    </row>
    <row r="21" spans="1:4">
      <c r="A21" s="46"/>
      <c r="B21" s="46"/>
      <c r="C21" s="46"/>
      <c r="D21" s="46"/>
    </row>
    <row r="22" spans="1:4">
      <c r="A22" s="46"/>
      <c r="B22" s="46"/>
      <c r="C22" s="46"/>
      <c r="D22" s="46"/>
    </row>
    <row r="24" spans="1:4">
      <c r="A24" s="60" t="s">
        <v>13</v>
      </c>
      <c r="B24" s="61"/>
      <c r="C24" s="61"/>
      <c r="D24" s="62"/>
    </row>
    <row r="25" spans="1:4">
      <c r="A25" s="63"/>
      <c r="B25" s="64"/>
      <c r="C25" s="64"/>
      <c r="D25" s="65"/>
    </row>
    <row r="26" spans="1:4" ht="30">
      <c r="A26" s="30" t="s">
        <v>14</v>
      </c>
      <c r="B26" s="51" t="s">
        <v>15</v>
      </c>
      <c r="C26" s="51"/>
      <c r="D26" s="1" t="s">
        <v>16</v>
      </c>
    </row>
    <row r="27" spans="1:4">
      <c r="A27" s="31" t="s">
        <v>17</v>
      </c>
      <c r="B27" s="52" t="s">
        <v>18</v>
      </c>
      <c r="C27" s="52"/>
      <c r="D27" s="27">
        <v>15.09</v>
      </c>
    </row>
    <row r="28" spans="1:4">
      <c r="A28" s="31" t="s">
        <v>19</v>
      </c>
      <c r="B28" s="52" t="s">
        <v>18</v>
      </c>
      <c r="C28" s="52"/>
      <c r="D28" s="27">
        <v>16.149999999999999</v>
      </c>
    </row>
    <row r="30" spans="1:4">
      <c r="A30" s="32"/>
      <c r="B30" s="32"/>
      <c r="C30" s="32"/>
      <c r="D30" s="32"/>
    </row>
    <row r="31" spans="1:4" ht="15.75">
      <c r="A31" s="53" t="s">
        <v>20</v>
      </c>
      <c r="B31" s="53"/>
      <c r="C31" s="53"/>
      <c r="D31" s="33"/>
    </row>
    <row r="32" spans="1:4" ht="15.75">
      <c r="A32" s="66" t="s">
        <v>21</v>
      </c>
      <c r="B32" s="66"/>
      <c r="C32" s="66"/>
      <c r="D32" s="34"/>
    </row>
    <row r="33" spans="1:5" ht="15.75">
      <c r="A33" s="66"/>
      <c r="B33" s="66"/>
      <c r="C33" s="66"/>
      <c r="D33" s="34"/>
    </row>
    <row r="34" spans="1:5" ht="15.75">
      <c r="A34" s="66"/>
      <c r="B34" s="66"/>
      <c r="C34" s="66"/>
      <c r="D34" s="34"/>
    </row>
    <row r="35" spans="1:5">
      <c r="A35" s="35"/>
      <c r="B35" s="35" t="s">
        <v>22</v>
      </c>
      <c r="C35" s="35" t="s">
        <v>23</v>
      </c>
      <c r="D35" s="36"/>
    </row>
    <row r="36" spans="1:5">
      <c r="A36" s="37" t="s">
        <v>24</v>
      </c>
      <c r="B36" s="38">
        <v>455271</v>
      </c>
      <c r="C36" s="38">
        <v>470820.87</v>
      </c>
      <c r="D36" s="39"/>
    </row>
    <row r="37" spans="1:5">
      <c r="A37" s="37" t="s">
        <v>25</v>
      </c>
      <c r="B37" s="38">
        <v>55572.66</v>
      </c>
      <c r="C37" s="38">
        <v>55468.28</v>
      </c>
      <c r="D37" s="39"/>
    </row>
    <row r="38" spans="1:5">
      <c r="A38" s="37" t="s">
        <v>26</v>
      </c>
      <c r="B38" s="38">
        <v>19800</v>
      </c>
      <c r="C38" s="38">
        <v>13433.0586080586</v>
      </c>
      <c r="D38" s="39"/>
    </row>
    <row r="39" spans="1:5">
      <c r="A39" s="40" t="s">
        <v>27</v>
      </c>
      <c r="B39" s="38">
        <v>-9716.6220000000194</v>
      </c>
      <c r="C39" s="38"/>
      <c r="D39" s="39"/>
    </row>
    <row r="40" spans="1:5">
      <c r="A40" s="41" t="s">
        <v>28</v>
      </c>
      <c r="B40" s="38">
        <f>B36+B37+B39+B38</f>
        <v>520927.038</v>
      </c>
      <c r="C40" s="38">
        <f>C36+C37+C38</f>
        <v>539722.20860805898</v>
      </c>
      <c r="D40" s="42"/>
    </row>
    <row r="41" spans="1:5">
      <c r="A41" s="25"/>
      <c r="B41" s="25"/>
      <c r="C41" s="25"/>
      <c r="D41" s="25"/>
    </row>
    <row r="42" spans="1:5" ht="15.75">
      <c r="A42" s="21"/>
      <c r="B42" s="21"/>
      <c r="C42" s="21"/>
      <c r="D42" s="21"/>
    </row>
    <row r="43" spans="1:5" ht="15.75">
      <c r="A43" s="45" t="s">
        <v>29</v>
      </c>
      <c r="B43" s="45"/>
      <c r="C43" s="45"/>
      <c r="D43" s="45"/>
      <c r="E43" s="45"/>
    </row>
    <row r="44" spans="1:5" ht="15.75">
      <c r="A44" s="54" t="s">
        <v>30</v>
      </c>
      <c r="B44" s="54"/>
      <c r="C44" s="54"/>
      <c r="D44" s="54"/>
      <c r="E44" s="54"/>
    </row>
    <row r="45" spans="1:5" ht="107.1" customHeight="1">
      <c r="A45" s="43" t="s">
        <v>31</v>
      </c>
      <c r="B45" s="43" t="s">
        <v>32</v>
      </c>
      <c r="C45" s="55" t="s">
        <v>33</v>
      </c>
      <c r="D45" s="56"/>
      <c r="E45" s="43" t="s">
        <v>34</v>
      </c>
    </row>
    <row r="46" spans="1:5">
      <c r="A46" s="38">
        <v>-509298.59</v>
      </c>
      <c r="B46" s="38">
        <f>C40</f>
        <v>539722.20860805898</v>
      </c>
      <c r="C46" s="57">
        <f>'Раздел 5'!J35</f>
        <v>517177.59199999995</v>
      </c>
      <c r="D46" s="58"/>
      <c r="E46" s="38">
        <f>A46+B46-C46</f>
        <v>-486753.97339194099</v>
      </c>
    </row>
  </sheetData>
  <mergeCells count="22">
    <mergeCell ref="A44:E44"/>
    <mergeCell ref="C45:D45"/>
    <mergeCell ref="C46:D46"/>
    <mergeCell ref="A4:D5"/>
    <mergeCell ref="A20:D22"/>
    <mergeCell ref="A24:D25"/>
    <mergeCell ref="A32:C34"/>
    <mergeCell ref="B26:C26"/>
    <mergeCell ref="B27:C27"/>
    <mergeCell ref="B28:C28"/>
    <mergeCell ref="A31:C31"/>
    <mergeCell ref="A43:E43"/>
    <mergeCell ref="A13:B13"/>
    <mergeCell ref="A14:B14"/>
    <mergeCell ref="A15:B15"/>
    <mergeCell ref="A16:B16"/>
    <mergeCell ref="A19:D19"/>
    <mergeCell ref="A1:D1"/>
    <mergeCell ref="B8:C8"/>
    <mergeCell ref="B9:C9"/>
    <mergeCell ref="A11:B11"/>
    <mergeCell ref="A12:B12"/>
  </mergeCells>
  <pageMargins left="0.25" right="0.2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31" workbookViewId="0">
      <selection activeCell="I43" sqref="I43"/>
    </sheetView>
  </sheetViews>
  <sheetFormatPr defaultColWidth="8.85546875" defaultRowHeight="15"/>
  <cols>
    <col min="1" max="1" width="26.7109375" customWidth="1"/>
    <col min="2" max="7" width="10" customWidth="1"/>
    <col min="8" max="8" width="15.140625" customWidth="1"/>
    <col min="9" max="9" width="16.85546875" customWidth="1"/>
    <col min="10" max="10" width="30.28515625" customWidth="1"/>
  </cols>
  <sheetData>
    <row r="1" spans="1:10" ht="15.75">
      <c r="A1" s="45" t="s">
        <v>35</v>
      </c>
      <c r="B1" s="45"/>
      <c r="C1" s="45"/>
      <c r="D1" s="45"/>
      <c r="E1" s="45"/>
      <c r="F1" s="45"/>
      <c r="G1" s="45"/>
      <c r="H1" s="45"/>
      <c r="I1" s="45"/>
      <c r="J1" s="45"/>
    </row>
    <row r="2" spans="1:10">
      <c r="A2" s="68" t="s">
        <v>36</v>
      </c>
      <c r="B2" s="68"/>
      <c r="C2" s="68"/>
      <c r="D2" s="68"/>
      <c r="E2" s="68"/>
      <c r="F2" s="68"/>
      <c r="G2" s="68"/>
      <c r="H2" s="68"/>
      <c r="I2" s="68"/>
      <c r="J2" s="68"/>
    </row>
    <row r="3" spans="1:10">
      <c r="A3" s="68"/>
      <c r="B3" s="68"/>
      <c r="C3" s="68"/>
      <c r="D3" s="68"/>
      <c r="E3" s="68"/>
      <c r="F3" s="68"/>
      <c r="G3" s="68"/>
      <c r="H3" s="68"/>
      <c r="I3" s="68"/>
      <c r="J3" s="68"/>
    </row>
    <row r="4" spans="1:10">
      <c r="A4" s="68"/>
      <c r="B4" s="68"/>
      <c r="C4" s="68"/>
      <c r="D4" s="68"/>
      <c r="E4" s="68"/>
      <c r="F4" s="68"/>
      <c r="G4" s="68"/>
      <c r="H4" s="68"/>
      <c r="I4" s="68"/>
      <c r="J4" s="68"/>
    </row>
    <row r="6" spans="1:10">
      <c r="A6" s="51" t="s">
        <v>37</v>
      </c>
      <c r="B6" s="67" t="s">
        <v>38</v>
      </c>
      <c r="C6" s="67"/>
      <c r="D6" s="67"/>
      <c r="E6" s="67"/>
      <c r="F6" s="67"/>
      <c r="G6" s="67"/>
      <c r="H6" s="67"/>
      <c r="I6" s="67"/>
      <c r="J6" s="51" t="s">
        <v>39</v>
      </c>
    </row>
    <row r="7" spans="1:10">
      <c r="A7" s="51"/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51"/>
    </row>
    <row r="8" spans="1:10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  <c r="G8" s="2">
        <v>7</v>
      </c>
      <c r="H8" s="2">
        <v>8</v>
      </c>
      <c r="I8" s="2">
        <v>9</v>
      </c>
      <c r="J8" s="2">
        <v>14</v>
      </c>
    </row>
    <row r="9" spans="1:10" ht="25.5">
      <c r="A9" s="3" t="s">
        <v>48</v>
      </c>
      <c r="B9" s="4">
        <v>6100</v>
      </c>
      <c r="C9" s="4">
        <v>6100</v>
      </c>
      <c r="D9" s="4">
        <v>9594.64</v>
      </c>
      <c r="E9" s="4">
        <v>7493</v>
      </c>
      <c r="F9" s="4">
        <v>6100</v>
      </c>
      <c r="G9" s="4">
        <v>6100</v>
      </c>
      <c r="H9" s="4">
        <v>24373.66</v>
      </c>
      <c r="I9" s="4">
        <v>19099.3</v>
      </c>
      <c r="J9" s="4">
        <f t="shared" ref="J9:J12" si="0">SUM(B9:I9)</f>
        <v>84960.6</v>
      </c>
    </row>
    <row r="10" spans="1:10">
      <c r="A10" s="5" t="s">
        <v>49</v>
      </c>
      <c r="B10" s="6">
        <v>3423</v>
      </c>
      <c r="C10" s="6">
        <v>3423</v>
      </c>
      <c r="D10" s="6">
        <v>3543</v>
      </c>
      <c r="E10" s="6">
        <v>3543</v>
      </c>
      <c r="F10" s="6">
        <v>3543</v>
      </c>
      <c r="G10" s="6">
        <v>3423</v>
      </c>
      <c r="H10" s="4">
        <v>10389</v>
      </c>
      <c r="I10" s="4">
        <v>10269</v>
      </c>
      <c r="J10" s="4">
        <f t="shared" si="0"/>
        <v>41556</v>
      </c>
    </row>
    <row r="11" spans="1:10" ht="25.5">
      <c r="A11" s="3" t="s">
        <v>50</v>
      </c>
      <c r="B11" s="4">
        <v>16182.36</v>
      </c>
      <c r="C11" s="4">
        <v>11014.17</v>
      </c>
      <c r="D11" s="4">
        <v>2454.17</v>
      </c>
      <c r="E11" s="4">
        <v>3969.81</v>
      </c>
      <c r="F11" s="4">
        <v>5746.49</v>
      </c>
      <c r="G11" s="4">
        <v>6299.94</v>
      </c>
      <c r="H11" s="4">
        <v>15251.77</v>
      </c>
      <c r="I11" s="4">
        <v>13671.17</v>
      </c>
      <c r="J11" s="4">
        <f t="shared" si="0"/>
        <v>74589.87999999999</v>
      </c>
    </row>
    <row r="12" spans="1:10" ht="38.25">
      <c r="A12" s="5" t="s">
        <v>51</v>
      </c>
      <c r="B12" s="7">
        <v>800</v>
      </c>
      <c r="C12" s="7">
        <v>0</v>
      </c>
      <c r="D12" s="7">
        <v>750</v>
      </c>
      <c r="E12" s="7">
        <v>4700</v>
      </c>
      <c r="F12" s="7">
        <v>9800</v>
      </c>
      <c r="G12" s="7">
        <v>10170</v>
      </c>
      <c r="H12" s="7">
        <v>1800</v>
      </c>
      <c r="I12" s="7">
        <v>15440</v>
      </c>
      <c r="J12" s="4">
        <f t="shared" si="0"/>
        <v>43460</v>
      </c>
    </row>
    <row r="13" spans="1:10" ht="51">
      <c r="A13" s="12" t="s">
        <v>52</v>
      </c>
      <c r="B13" s="7">
        <v>7656.95</v>
      </c>
      <c r="C13" s="7">
        <v>6743.6400000000012</v>
      </c>
      <c r="D13" s="7">
        <v>3348.22</v>
      </c>
      <c r="E13" s="7">
        <v>8254.9000000000015</v>
      </c>
      <c r="F13" s="7">
        <v>13066.560000000001</v>
      </c>
      <c r="G13" s="7">
        <v>4700.72</v>
      </c>
      <c r="H13" s="7">
        <v>17869.219999999998</v>
      </c>
      <c r="I13" s="7">
        <v>28608.929999999997</v>
      </c>
      <c r="J13" s="4">
        <f t="shared" ref="J13" si="1">SUM(B13:I13)</f>
        <v>90249.14</v>
      </c>
    </row>
    <row r="14" spans="1:10" ht="25.5">
      <c r="A14" s="5" t="s">
        <v>53</v>
      </c>
      <c r="B14" s="7">
        <f>SUM(B15:B32)</f>
        <v>1552.48</v>
      </c>
      <c r="C14" s="7">
        <f t="shared" ref="C14:I14" si="2">SUM(C15:C32)</f>
        <v>5741.16</v>
      </c>
      <c r="D14" s="7">
        <f t="shared" si="2"/>
        <v>23823.52</v>
      </c>
      <c r="E14" s="7">
        <f t="shared" si="2"/>
        <v>3329.44</v>
      </c>
      <c r="F14" s="7">
        <f t="shared" si="2"/>
        <v>22139.62</v>
      </c>
      <c r="G14" s="7">
        <f t="shared" si="2"/>
        <v>1250</v>
      </c>
      <c r="H14" s="7">
        <f t="shared" si="2"/>
        <v>6807.08</v>
      </c>
      <c r="I14" s="7">
        <f t="shared" si="2"/>
        <v>1392.73</v>
      </c>
      <c r="J14" s="4">
        <f t="shared" ref="J14:J35" si="3">SUM(B14:I14)</f>
        <v>66036.03</v>
      </c>
    </row>
    <row r="15" spans="1:10">
      <c r="A15" s="8" t="s">
        <v>54</v>
      </c>
      <c r="B15" s="9">
        <v>1552.48</v>
      </c>
      <c r="C15" s="11">
        <v>470.78</v>
      </c>
      <c r="D15" s="9"/>
      <c r="E15" s="11">
        <v>254.44</v>
      </c>
      <c r="F15" s="9"/>
      <c r="G15" s="9"/>
      <c r="H15" s="9"/>
      <c r="I15" s="9"/>
      <c r="J15" s="11">
        <f t="shared" si="3"/>
        <v>2277.6999999999998</v>
      </c>
    </row>
    <row r="16" spans="1:10" ht="63.75">
      <c r="A16" s="8" t="s">
        <v>55</v>
      </c>
      <c r="B16" s="9"/>
      <c r="C16" s="9">
        <v>4470.38</v>
      </c>
      <c r="D16" s="9"/>
      <c r="E16" s="9"/>
      <c r="F16" s="9"/>
      <c r="G16" s="9"/>
      <c r="H16" s="9"/>
      <c r="I16" s="9"/>
      <c r="J16" s="11">
        <f t="shared" si="3"/>
        <v>4470.38</v>
      </c>
    </row>
    <row r="17" spans="1:10" ht="25.5">
      <c r="A17" s="8" t="s">
        <v>56</v>
      </c>
      <c r="B17" s="9"/>
      <c r="C17" s="9">
        <v>800</v>
      </c>
      <c r="D17" s="9"/>
      <c r="E17" s="9"/>
      <c r="F17" s="9"/>
      <c r="G17" s="9"/>
      <c r="H17" s="9"/>
      <c r="I17" s="9"/>
      <c r="J17" s="11">
        <f t="shared" si="3"/>
        <v>800</v>
      </c>
    </row>
    <row r="18" spans="1:10" ht="38.25">
      <c r="A18" s="8" t="s">
        <v>57</v>
      </c>
      <c r="B18" s="9"/>
      <c r="C18" s="9"/>
      <c r="D18" s="9">
        <v>5550</v>
      </c>
      <c r="E18" s="9"/>
      <c r="F18" s="9"/>
      <c r="G18" s="9"/>
      <c r="H18" s="9"/>
      <c r="I18" s="9"/>
      <c r="J18" s="11">
        <f t="shared" si="3"/>
        <v>5550</v>
      </c>
    </row>
    <row r="19" spans="1:10" ht="38.25">
      <c r="A19" s="8" t="s">
        <v>58</v>
      </c>
      <c r="B19" s="9"/>
      <c r="C19" s="9"/>
      <c r="D19" s="9">
        <v>11000</v>
      </c>
      <c r="E19" s="9"/>
      <c r="F19" s="9"/>
      <c r="G19" s="9"/>
      <c r="H19" s="9"/>
      <c r="I19" s="9"/>
      <c r="J19" s="11">
        <f t="shared" si="3"/>
        <v>11000</v>
      </c>
    </row>
    <row r="20" spans="1:10" ht="25.5">
      <c r="A20" s="8" t="s">
        <v>59</v>
      </c>
      <c r="B20" s="9"/>
      <c r="C20" s="9"/>
      <c r="D20" s="9">
        <v>7273.52</v>
      </c>
      <c r="E20" s="9"/>
      <c r="F20" s="9"/>
      <c r="G20" s="9"/>
      <c r="H20" s="9"/>
      <c r="I20" s="9"/>
      <c r="J20" s="11">
        <f t="shared" si="3"/>
        <v>7273.52</v>
      </c>
    </row>
    <row r="21" spans="1:10" ht="51">
      <c r="A21" s="13" t="s">
        <v>60</v>
      </c>
      <c r="B21" s="10"/>
      <c r="C21" s="10"/>
      <c r="D21" s="10"/>
      <c r="E21" s="10">
        <v>3075</v>
      </c>
      <c r="F21" s="10"/>
      <c r="G21" s="10"/>
      <c r="H21" s="9"/>
      <c r="I21" s="9"/>
      <c r="J21" s="11">
        <f t="shared" si="3"/>
        <v>3075</v>
      </c>
    </row>
    <row r="22" spans="1:10" ht="25.5">
      <c r="A22" s="13" t="s">
        <v>61</v>
      </c>
      <c r="B22" s="10"/>
      <c r="C22" s="10"/>
      <c r="D22" s="10"/>
      <c r="E22" s="10"/>
      <c r="F22" s="10">
        <v>22139.62</v>
      </c>
      <c r="G22" s="10"/>
      <c r="H22" s="9"/>
      <c r="I22" s="9"/>
      <c r="J22" s="11">
        <f t="shared" si="3"/>
        <v>22139.62</v>
      </c>
    </row>
    <row r="23" spans="1:10" ht="38.25">
      <c r="A23" s="13" t="s">
        <v>62</v>
      </c>
      <c r="B23" s="10"/>
      <c r="C23" s="10"/>
      <c r="D23" s="10"/>
      <c r="E23" s="10"/>
      <c r="F23" s="10"/>
      <c r="G23" s="14">
        <v>1250</v>
      </c>
      <c r="H23" s="9"/>
      <c r="I23" s="9"/>
      <c r="J23" s="11">
        <f t="shared" si="3"/>
        <v>1250</v>
      </c>
    </row>
    <row r="24" spans="1:10" ht="51">
      <c r="A24" s="13" t="s">
        <v>63</v>
      </c>
      <c r="B24" s="10"/>
      <c r="C24" s="10"/>
      <c r="D24" s="10"/>
      <c r="E24" s="10"/>
      <c r="F24" s="10"/>
      <c r="G24" s="14"/>
      <c r="H24" s="9">
        <v>1426.8</v>
      </c>
      <c r="I24" s="9"/>
      <c r="J24" s="11">
        <f t="shared" si="3"/>
        <v>1426.8</v>
      </c>
    </row>
    <row r="25" spans="1:10" ht="38.25">
      <c r="A25" s="13" t="s">
        <v>64</v>
      </c>
      <c r="B25" s="10"/>
      <c r="C25" s="10"/>
      <c r="D25" s="10"/>
      <c r="E25" s="10"/>
      <c r="F25" s="10"/>
      <c r="G25" s="14"/>
      <c r="H25" s="9">
        <v>20</v>
      </c>
      <c r="I25" s="9"/>
      <c r="J25" s="11">
        <f t="shared" si="3"/>
        <v>20</v>
      </c>
    </row>
    <row r="26" spans="1:10" ht="76.5">
      <c r="A26" s="13" t="s">
        <v>65</v>
      </c>
      <c r="B26" s="10"/>
      <c r="C26" s="10"/>
      <c r="D26" s="10"/>
      <c r="E26" s="10"/>
      <c r="F26" s="10"/>
      <c r="G26" s="14"/>
      <c r="H26" s="9">
        <v>1476</v>
      </c>
      <c r="I26" s="9"/>
      <c r="J26" s="11">
        <f t="shared" si="3"/>
        <v>1476</v>
      </c>
    </row>
    <row r="27" spans="1:10" ht="76.5">
      <c r="A27" s="13" t="s">
        <v>66</v>
      </c>
      <c r="B27" s="10"/>
      <c r="C27" s="10"/>
      <c r="D27" s="10"/>
      <c r="E27" s="10"/>
      <c r="F27" s="10"/>
      <c r="G27" s="14"/>
      <c r="H27" s="9">
        <v>54</v>
      </c>
      <c r="I27" s="9"/>
      <c r="J27" s="11">
        <f t="shared" si="3"/>
        <v>54</v>
      </c>
    </row>
    <row r="28" spans="1:10" ht="76.5">
      <c r="A28" s="13" t="s">
        <v>67</v>
      </c>
      <c r="B28" s="10"/>
      <c r="C28" s="10"/>
      <c r="D28" s="10"/>
      <c r="E28" s="10"/>
      <c r="F28" s="10"/>
      <c r="G28" s="14"/>
      <c r="H28" s="9">
        <v>2460</v>
      </c>
      <c r="I28" s="9"/>
      <c r="J28" s="11">
        <f t="shared" si="3"/>
        <v>2460</v>
      </c>
    </row>
    <row r="29" spans="1:10" ht="63.75">
      <c r="A29" s="13" t="s">
        <v>68</v>
      </c>
      <c r="B29" s="10"/>
      <c r="C29" s="10"/>
      <c r="D29" s="10"/>
      <c r="E29" s="10"/>
      <c r="F29" s="10"/>
      <c r="G29" s="14"/>
      <c r="H29" s="9">
        <v>180</v>
      </c>
      <c r="I29" s="9"/>
      <c r="J29" s="11">
        <f t="shared" si="3"/>
        <v>180</v>
      </c>
    </row>
    <row r="30" spans="1:10" ht="63.75">
      <c r="A30" s="13" t="s">
        <v>69</v>
      </c>
      <c r="B30" s="10"/>
      <c r="C30" s="10"/>
      <c r="D30" s="10"/>
      <c r="E30" s="10"/>
      <c r="F30" s="10"/>
      <c r="G30" s="14"/>
      <c r="H30" s="9">
        <v>222</v>
      </c>
      <c r="I30" s="9"/>
      <c r="J30" s="11">
        <f t="shared" si="3"/>
        <v>222</v>
      </c>
    </row>
    <row r="31" spans="1:10" ht="51">
      <c r="A31" s="13" t="s">
        <v>70</v>
      </c>
      <c r="B31" s="10"/>
      <c r="C31" s="10"/>
      <c r="D31" s="10"/>
      <c r="E31" s="10"/>
      <c r="F31" s="10"/>
      <c r="G31" s="14"/>
      <c r="H31" s="9">
        <v>460</v>
      </c>
      <c r="I31" s="9"/>
      <c r="J31" s="11">
        <f t="shared" si="3"/>
        <v>460</v>
      </c>
    </row>
    <row r="32" spans="1:10">
      <c r="A32" s="13" t="s">
        <v>71</v>
      </c>
      <c r="B32" s="10"/>
      <c r="C32" s="10"/>
      <c r="D32" s="10"/>
      <c r="E32" s="10"/>
      <c r="F32" s="10"/>
      <c r="G32" s="14"/>
      <c r="H32" s="9">
        <v>508.28</v>
      </c>
      <c r="I32" s="9">
        <v>1392.73</v>
      </c>
      <c r="J32" s="11">
        <f t="shared" si="3"/>
        <v>1901.01</v>
      </c>
    </row>
    <row r="33" spans="1:10">
      <c r="A33" s="15" t="s">
        <v>72</v>
      </c>
      <c r="B33" s="7">
        <v>4937.51</v>
      </c>
      <c r="C33" s="7">
        <v>4937.51</v>
      </c>
      <c r="D33" s="7">
        <v>4937.51</v>
      </c>
      <c r="E33" s="7">
        <v>4937.51</v>
      </c>
      <c r="F33" s="7">
        <v>4937.51</v>
      </c>
      <c r="G33" s="7">
        <v>4937.51</v>
      </c>
      <c r="H33" s="7">
        <v>15538.83</v>
      </c>
      <c r="I33" s="7">
        <v>15901.98</v>
      </c>
      <c r="J33" s="4">
        <f t="shared" si="3"/>
        <v>61065.87000000001</v>
      </c>
    </row>
    <row r="34" spans="1:10" ht="38.25">
      <c r="A34" s="5" t="s">
        <v>73</v>
      </c>
      <c r="B34" s="7">
        <v>3278.1</v>
      </c>
      <c r="C34" s="7">
        <v>7859.5919999999996</v>
      </c>
      <c r="D34" s="7">
        <v>215.60400000000001</v>
      </c>
      <c r="E34" s="7">
        <v>5556.6</v>
      </c>
      <c r="F34" s="7">
        <v>8521.0920000000006</v>
      </c>
      <c r="G34" s="7">
        <v>3738.6959999999999</v>
      </c>
      <c r="H34" s="7">
        <v>13937.964</v>
      </c>
      <c r="I34" s="7">
        <v>12152.424000000001</v>
      </c>
      <c r="J34" s="4">
        <f t="shared" si="3"/>
        <v>55260.072</v>
      </c>
    </row>
    <row r="35" spans="1:10">
      <c r="A35" s="16" t="s">
        <v>74</v>
      </c>
      <c r="B35" s="17">
        <f>B9+B11+B12+B13+B14+B10+B33+B34</f>
        <v>43930.400000000001</v>
      </c>
      <c r="C35" s="17">
        <f t="shared" ref="C35:I35" si="4">C9+C11+C12+C13+C14+C10+C33+C34</f>
        <v>45819.072</v>
      </c>
      <c r="D35" s="17">
        <f t="shared" si="4"/>
        <v>48666.664000000004</v>
      </c>
      <c r="E35" s="17">
        <f t="shared" si="4"/>
        <v>41784.259999999995</v>
      </c>
      <c r="F35" s="17">
        <f t="shared" si="4"/>
        <v>73854.271999999997</v>
      </c>
      <c r="G35" s="17">
        <f t="shared" si="4"/>
        <v>40619.865999999995</v>
      </c>
      <c r="H35" s="17">
        <f t="shared" si="4"/>
        <v>105967.524</v>
      </c>
      <c r="I35" s="17">
        <f t="shared" si="4"/>
        <v>116535.53399999999</v>
      </c>
      <c r="J35" s="17">
        <f t="shared" si="3"/>
        <v>517177.59199999995</v>
      </c>
    </row>
    <row r="36" spans="1:10">
      <c r="A36" s="18"/>
      <c r="B36" s="69"/>
      <c r="C36" s="69"/>
      <c r="D36" s="69"/>
      <c r="E36" s="69"/>
      <c r="F36" s="70"/>
    </row>
  </sheetData>
  <mergeCells count="5">
    <mergeCell ref="A1:J1"/>
    <mergeCell ref="B6:I6"/>
    <mergeCell ref="A6:A7"/>
    <mergeCell ref="J6:J7"/>
    <mergeCell ref="A2:J4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Воронкин Никита Валентинович</cp:lastModifiedBy>
  <dcterms:created xsi:type="dcterms:W3CDTF">2006-09-16T00:00:00Z</dcterms:created>
  <dcterms:modified xsi:type="dcterms:W3CDTF">2025-03-20T11:19:44Z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A6F842FCAC93427E8387EF41AD5C7BC6_13</vt:lpwstr>
  </property>
  <property fmtid="{D5CDD505-2E9C-101B-9397-08002B2CF9AE}" pid="3" name="KSOProductBuildVer">
    <vt:lpwstr>1049-12.2.0.20326</vt:lpwstr>
  </property>
  <property fmtid="{D5CDD505-2E9C-101B-9397-08002B2CF9AE}" pid="4" name="KSOReadingLayout">
    <vt:bool>true</vt:bool>
  </property>
</Properties>
</file>