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ля работы\ОТЧЁТ на 2024\Готовые отчёты\Экомир\"/>
    </mc:Choice>
  </mc:AlternateContent>
  <bookViews>
    <workbookView xWindow="0" yWindow="0" windowWidth="23040" windowHeight="8670" activeTab="1"/>
  </bookViews>
  <sheets>
    <sheet name="Раздел 1-4" sheetId="1" r:id="rId1"/>
    <sheet name="Раздел 5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" l="1"/>
  <c r="B33" i="2"/>
  <c r="C33" i="2"/>
  <c r="D33" i="2"/>
  <c r="E33" i="2"/>
  <c r="F33" i="2"/>
  <c r="G33" i="2"/>
  <c r="H33" i="2"/>
  <c r="I33" i="2"/>
  <c r="B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C14" i="2"/>
  <c r="D14" i="2"/>
  <c r="J14" i="2" s="1"/>
  <c r="E14" i="2"/>
  <c r="F14" i="2"/>
  <c r="G14" i="2"/>
  <c r="H14" i="2"/>
  <c r="I14" i="2"/>
  <c r="J32" i="2"/>
  <c r="J31" i="2"/>
  <c r="J30" i="2"/>
  <c r="J12" i="2"/>
  <c r="J11" i="2"/>
  <c r="J10" i="2"/>
  <c r="J9" i="2"/>
  <c r="C39" i="1"/>
  <c r="B44" i="1" s="1"/>
  <c r="B39" i="1"/>
  <c r="J13" i="2" l="1"/>
  <c r="J33" i="2" l="1"/>
  <c r="C44" i="1" s="1"/>
  <c r="E44" i="1" s="1"/>
</calcChain>
</file>

<file path=xl/sharedStrings.xml><?xml version="1.0" encoding="utf-8"?>
<sst xmlns="http://schemas.openxmlformats.org/spreadsheetml/2006/main" count="73" uniqueCount="72">
  <si>
    <t xml:space="preserve">   ООО «Экомир ЖБК-1»</t>
  </si>
  <si>
    <t>Отчет управляющей организации о выполнении условий договора управления многоквартирным домом по адресу: г. Белгород, ул. Губкина 15 а.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</si>
  <si>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</si>
  <si>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</si>
  <si>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</si>
  <si>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г. Белгород, ул. Губкина 15а.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</si>
  <si>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</si>
  <si>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</si>
  <si>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</si>
  <si>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</si>
  <si>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</si>
  <si>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</si>
  <si>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Сведения о применяемом управляющей организацией размере платы за содержание и управление МКД</t>
  </si>
  <si>
    <t>Информация о размере платы за содержание и управление жилого МКД, действующем в отчетном периоде</t>
  </si>
  <si>
    <t>Период</t>
  </si>
  <si>
    <t>Основание (договор управления с
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</si>
  <si>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</si>
  <si>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>01.01.2024-30.07.2024 гг.</t>
  </si>
  <si>
    <t xml:space="preserve">пункт 4 договора управления </t>
  </si>
  <si>
    <t>01.08.2024-31.12.2024 гг.</t>
  </si>
  <si>
    <t>Раздел 3</t>
  </si>
  <si>
    <t>Информация о начисленном и оплаченном за отчетный период размере платы за содержание помещений</t>
  </si>
  <si>
    <t xml:space="preserve">Начисленно </t>
  </si>
  <si>
    <t xml:space="preserve">Оплачено </t>
  </si>
  <si>
    <t xml:space="preserve">Содержание помещений </t>
  </si>
  <si>
    <t>Электроэнергия на ОДН</t>
  </si>
  <si>
    <t>Общее имущество МКД</t>
  </si>
  <si>
    <t xml:space="preserve">Перерасчёт  ОДН за 2023 год </t>
  </si>
  <si>
    <t xml:space="preserve">Итого </t>
  </si>
  <si>
    <t>Раздел 4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</si>
  <si>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</si>
  <si>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</si>
  <si>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</si>
  <si>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</si>
  <si>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</si>
  <si>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Раздел 5</t>
  </si>
  <si>
    <t>Информация, подтверждающая виды, объемы и стоимость выполненных и оказанных в отчетном году работ, услуг по актам приемки выполненных работ, услуг</t>
  </si>
  <si>
    <t xml:space="preserve">Виды выполненных работ, услуг согласно Перечня работ, услуг и актов приемки выполненных работ, услуг
</t>
  </si>
  <si>
    <t>месяцы отчетного года</t>
  </si>
  <si>
    <t>Итого по виду работ, услуг и всего</t>
  </si>
  <si>
    <t xml:space="preserve">январь </t>
  </si>
  <si>
    <t xml:space="preserve">февраль </t>
  </si>
  <si>
    <t>март</t>
  </si>
  <si>
    <t>апрель</t>
  </si>
  <si>
    <t>май</t>
  </si>
  <si>
    <t>июнь</t>
  </si>
  <si>
    <t>июль-сентябрь</t>
  </si>
  <si>
    <t>октябрь-декабрь</t>
  </si>
  <si>
    <t>I.  Содержание помещений общего пользования</t>
  </si>
  <si>
    <t>2. Уборка мусоропроводов.</t>
  </si>
  <si>
    <t>3. Уборка придомовой территории</t>
  </si>
  <si>
    <t>4.  Ремонт и обслуживание конструктивных элементов и внешнее благоустройство</t>
  </si>
  <si>
    <t>5.  Техническое обслуживание и ремонт внутридомового инженерного оборудования и МОП</t>
  </si>
  <si>
    <t>Опрессовка и промывка трубопроводов системы ЦО</t>
  </si>
  <si>
    <t>6.Работы не вошедшие в перечень услуг</t>
  </si>
  <si>
    <t>Сборка колес на контейнер</t>
  </si>
  <si>
    <t>Экспертное обследование лифтов подрядчик Белэксперлифт июнь 2024 г.</t>
  </si>
  <si>
    <t>Изготовление ограничителя для выкатки КТО</t>
  </si>
  <si>
    <t>Окраска бордюров краской фасадной</t>
  </si>
  <si>
    <t>Материалы для проведения работ май</t>
  </si>
  <si>
    <t>Обход и осмотр трассы наружного(подземного, надземного) газопровода</t>
  </si>
  <si>
    <t>Визуальная проверка целостности, состояния окраски, опор, креплений газопроводов жилого дома и его соответствие нормативным требованиям</t>
  </si>
  <si>
    <t>Визуальная проверка наличия и целостности футляров, в том числе их уплотнений, в местах прокладки через наружные и внутренние конструкции многокварт</t>
  </si>
  <si>
    <t>Проверка герметичности внутридомового г-да и технологических устройств на нем при количестве приборов на одном стояке(за один стояк)-(6-10шт)</t>
  </si>
  <si>
    <t>Проверка на загазованность подвала здания(техничес.подполья), подлежащего проверке в зоне 15 м от газопровода</t>
  </si>
  <si>
    <t>Оповещение жильцов и отключение жилых домов на период ремонтных работ/технического обслуживания</t>
  </si>
  <si>
    <t>Техническое обслуживание крана пробкового, установленного на внутридомовом газопроводе</t>
  </si>
  <si>
    <t>Дезинсекция подвалов ЖД по адресу: г.Белгород ул. Губкина д.15А 
Подрядчик: ПрофиЦентр ООО</t>
  </si>
  <si>
    <t>Ремонт контейнеров</t>
  </si>
  <si>
    <t>7. Услуга управления</t>
  </si>
  <si>
    <t>8. Оплачено ресурсоснабжающим организациям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</si>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</sst>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\.##0.00\ &quot;₽&quot;_-;\-* #\.##0.00\ &quot;₽&quot;_-;_-* \-??\ &quot;₽&quot;_-;_-@_-"/>
    <numFmt numFmtId="168" formatCode="#\ ##0.00"/>
    <numFmt numFmtId="169" formatCode="#\ ##0.00_ "/>
  </numFmts>
  <fonts count="25">
    <font>
      <sz val="11"/>
      <color theme="1"/>
      <name val="Calibri"/>
      <charset val="13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7"/>
      <name val="Arial Cyr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5" fontId="18" fillId="0" borderId="0" applyFont="0" applyFill="0" applyBorder="0" applyAlignment="0" applyProtection="0">
      <alignment vertical="center"/>
    </xf>
  </cellStyleXfs>
  <cellXfs count="7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68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8" fontId="6" fillId="0" borderId="1" xfId="0" applyNumberFormat="1" applyFont="1" applyFill="1" applyBorder="1" applyAlignment="1" applyProtection="1">
      <alignment horizontal="center" vertical="center" wrapText="1"/>
    </xf>
    <xf numFmtId="168" fontId="5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8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168" fontId="11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69" fontId="10" fillId="0" borderId="1" xfId="1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Border="1" applyAlignment="1">
      <alignment horizontal="right" vertical="center" wrapText="1"/>
    </xf>
    <xf numFmtId="0" fontId="0" fillId="0" borderId="0" xfId="0" applyBorder="1" applyAlignment="1"/>
    <xf numFmtId="0" fontId="0" fillId="0" borderId="0" xfId="0" applyAlignment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5" fillId="0" borderId="0" xfId="0" applyFont="1"/>
    <xf numFmtId="0" fontId="1" fillId="0" borderId="0" xfId="0" applyFont="1" applyAlignment="1">
      <alignment horizontal="left" vertical="center" indent="15"/>
    </xf>
    <xf numFmtId="0" fontId="16" fillId="0" borderId="0" xfId="0" applyFont="1" applyAlignment="1">
      <alignment vertical="center" wrapText="1"/>
    </xf>
    <xf numFmtId="0" fontId="0" fillId="0" borderId="0" xfId="0" applyAlignment="1"/>
    <xf numFmtId="0" fontId="1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8" fillId="0" borderId="1" xfId="0" applyFont="1" applyBorder="1"/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168" fontId="0" fillId="0" borderId="1" xfId="0" applyNumberFormat="1" applyBorder="1" applyAlignment="1">
      <alignment horizontal="center" vertical="center"/>
    </xf>
    <xf numFmtId="0" fontId="17" fillId="0" borderId="0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top"/>
    </xf>
    <xf numFmtId="0" fontId="0" fillId="0" borderId="0" xfId="0" applyBorder="1" applyAlignment="1">
      <alignment vertical="center"/>
    </xf>
    <xf numFmtId="0" fontId="20" fillId="0" borderId="1" xfId="0" applyFont="1" applyBorder="1" applyAlignment="1">
      <alignment horizontal="left"/>
    </xf>
    <xf numFmtId="0" fontId="0" fillId="0" borderId="0" xfId="0" applyBorder="1" applyAlignment="1"/>
    <xf numFmtId="0" fontId="24" fillId="2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2" borderId="2" xfId="0" applyFont="1" applyFill="1" applyBorder="1" applyAlignment="1">
      <alignment horizontal="center" wrapText="1"/>
    </xf>
    <xf numFmtId="0" fontId="17" fillId="2" borderId="3" xfId="0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8" xfId="0" applyFont="1" applyBorder="1" applyAlignment="1">
      <alignment horizont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168" fontId="20" fillId="0" borderId="2" xfId="0" applyNumberFormat="1" applyFont="1" applyBorder="1" applyAlignment="1">
      <alignment horizontal="center" vertical="center"/>
    </xf>
    <xf numFmtId="168" fontId="20" fillId="0" borderId="3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9" fontId="17" fillId="2" borderId="1" xfId="0" applyNumberFormat="1" applyFont="1" applyFill="1" applyBorder="1" applyAlignment="1">
      <alignment horizontal="center" wrapText="1"/>
    </xf>
    <xf numFmtId="168" fontId="18" fillId="0" borderId="1" xfId="0" applyNumberFormat="1" applyFont="1" applyBorder="1" applyAlignment="1">
      <alignment horizontal="center"/>
    </xf>
    <xf numFmtId="4" fontId="0" fillId="0" borderId="0" xfId="0" applyNumberFormat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4" zoomScale="85" zoomScaleNormal="85" workbookViewId="0">
      <selection activeCell="D11" sqref="D11:F16"/>
    </sheetView>
  </sheetViews>
  <sheetFormatPr defaultColWidth="8.7109375" defaultRowHeight="15"/>
  <cols>
    <col min="1" max="1" width="27.5703125" customWidth="1"/>
    <col min="2" max="2" width="23.7109375" customWidth="1"/>
    <col min="3" max="3" width="46.85546875" customWidth="1"/>
    <col min="4" max="4" width="15.140625" customWidth="1"/>
    <col min="5" max="5" width="45.140625" customWidth="1"/>
    <col min="6" max="6" width="99.28515625" customWidth="1"/>
    <col min="7" max="7" width="91.7109375" customWidth="1"/>
    <col min="8" max="9" width="9.7109375" customWidth="1"/>
    <col min="10" max="10" width="9.5703125" customWidth="1"/>
    <col min="11" max="11" width="9.7109375" customWidth="1"/>
    <col min="12" max="12" width="8.42578125" customWidth="1"/>
    <col min="13" max="13" width="7.85546875" customWidth="1"/>
    <col min="14" max="14" width="8.7109375" customWidth="1"/>
    <col min="15" max="15" width="30.28515625" customWidth="1"/>
  </cols>
  <sheetData>
    <row r="1" spans="1:9" ht="18.75">
      <c r="A1" s="44" t="s">
        <v>0</v>
      </c>
      <c r="B1" s="44"/>
      <c r="C1" s="44"/>
      <c r="D1" s="44"/>
      <c r="E1" s="22"/>
      <c r="F1" s="22"/>
      <c r="G1" s="22"/>
      <c r="H1" s="22"/>
      <c r="I1" s="22"/>
    </row>
    <row r="4" spans="1:9" ht="15" customHeight="1">
      <c r="A4" s="60" t="s">
        <v>1</v>
      </c>
      <c r="B4" s="60"/>
      <c r="C4" s="60"/>
      <c r="D4" s="60"/>
      <c r="E4" s="23"/>
      <c r="F4" s="23"/>
      <c r="G4" s="23"/>
      <c r="H4" s="23"/>
      <c r="I4" s="23"/>
    </row>
    <row r="5" spans="1:9" ht="15" customHeight="1">
      <c r="A5" s="60"/>
      <c r="B5" s="60"/>
      <c r="C5" s="60"/>
      <c r="D5" s="60"/>
      <c r="E5" s="23"/>
      <c r="F5" s="23"/>
      <c r="G5" s="23"/>
      <c r="H5" s="23"/>
      <c r="I5" s="23"/>
    </row>
    <row r="8" spans="1:9" ht="15.75">
      <c r="B8" s="45" t="s">
        <v>2</v>
      </c>
      <c r="C8" s="45"/>
      <c r="D8" s="24"/>
      <c r="E8" s="24"/>
      <c r="F8" s="24"/>
      <c r="G8" s="25"/>
    </row>
    <row r="9" spans="1:9" ht="15.75" customHeight="1">
      <c r="A9" s="26"/>
      <c r="B9" s="46" t="s">
        <v>3</v>
      </c>
      <c r="C9" s="46"/>
      <c r="D9" s="27"/>
      <c r="E9" s="27"/>
      <c r="F9" s="27"/>
      <c r="G9" s="27"/>
      <c r="H9" s="28"/>
    </row>
    <row r="11" spans="1:9">
      <c r="A11" s="47" t="s">
        <v>4</v>
      </c>
      <c r="B11" s="48"/>
      <c r="C11" s="72" t="s">
        <v>5</v>
      </c>
    </row>
    <row r="12" spans="1:9">
      <c r="A12" s="47" t="s">
        <v>6</v>
      </c>
      <c r="B12" s="48"/>
      <c r="C12" s="32">
        <v>1997</v>
      </c>
    </row>
    <row r="13" spans="1:9">
      <c r="A13" s="47" t="s">
        <v>7</v>
      </c>
      <c r="B13" s="48"/>
      <c r="C13" s="73">
        <v>0.13</v>
      </c>
    </row>
    <row r="14" spans="1:9">
      <c r="A14" s="47" t="s">
        <v>8</v>
      </c>
      <c r="B14" s="48"/>
      <c r="C14" s="74">
        <v>4313</v>
      </c>
    </row>
    <row r="15" spans="1:9">
      <c r="A15" s="47" t="s">
        <v>9</v>
      </c>
      <c r="B15" s="48"/>
      <c r="C15" s="74">
        <v>3457.5</v>
      </c>
    </row>
    <row r="16" spans="1:9">
      <c r="A16" s="49" t="s">
        <v>10</v>
      </c>
      <c r="B16" s="50"/>
      <c r="C16" s="74">
        <v>854.6</v>
      </c>
    </row>
    <row r="19" spans="1:4" ht="15.75">
      <c r="A19" s="45" t="s">
        <v>11</v>
      </c>
      <c r="B19" s="45"/>
      <c r="C19" s="45"/>
      <c r="D19" s="45"/>
    </row>
    <row r="20" spans="1:4">
      <c r="A20" s="61" t="s">
        <v>12</v>
      </c>
      <c r="B20" s="61"/>
      <c r="C20" s="61"/>
      <c r="D20" s="61"/>
    </row>
    <row r="21" spans="1:4">
      <c r="A21" s="61"/>
      <c r="B21" s="61"/>
      <c r="C21" s="61"/>
      <c r="D21" s="61"/>
    </row>
    <row r="22" spans="1:4">
      <c r="A22" s="61"/>
      <c r="B22" s="61"/>
      <c r="C22" s="61"/>
      <c r="D22" s="61"/>
    </row>
    <row r="24" spans="1:4">
      <c r="A24" s="62" t="s">
        <v>13</v>
      </c>
      <c r="B24" s="63"/>
      <c r="C24" s="63"/>
      <c r="D24" s="64"/>
    </row>
    <row r="25" spans="1:4">
      <c r="A25" s="65"/>
      <c r="B25" s="66"/>
      <c r="C25" s="66"/>
      <c r="D25" s="67"/>
    </row>
    <row r="26" spans="1:4" ht="30">
      <c r="A26" s="29" t="s">
        <v>14</v>
      </c>
      <c r="B26" s="51" t="s">
        <v>15</v>
      </c>
      <c r="C26" s="51"/>
      <c r="D26" s="30" t="s">
        <v>16</v>
      </c>
    </row>
    <row r="27" spans="1:4">
      <c r="A27" s="31" t="s">
        <v>17</v>
      </c>
      <c r="B27" s="52" t="s">
        <v>18</v>
      </c>
      <c r="C27" s="52"/>
      <c r="D27" s="32">
        <v>6.4</v>
      </c>
    </row>
    <row r="28" spans="1:4">
      <c r="A28" s="31" t="s">
        <v>19</v>
      </c>
      <c r="B28" s="52" t="s">
        <v>18</v>
      </c>
      <c r="C28" s="52"/>
      <c r="D28" s="32">
        <v>25.61</v>
      </c>
    </row>
    <row r="30" spans="1:4" s="20" customFormat="1" ht="15.75">
      <c r="A30" s="53" t="s">
        <v>20</v>
      </c>
      <c r="B30" s="53"/>
      <c r="C30" s="53"/>
      <c r="D30" s="33"/>
    </row>
    <row r="31" spans="1:4" s="20" customFormat="1" ht="15.75">
      <c r="A31" s="68" t="s">
        <v>21</v>
      </c>
      <c r="B31" s="68"/>
      <c r="C31" s="68"/>
      <c r="D31" s="34"/>
    </row>
    <row r="32" spans="1:4" s="20" customFormat="1" ht="15.75">
      <c r="A32" s="68"/>
      <c r="B32" s="68"/>
      <c r="C32" s="68"/>
      <c r="D32" s="34"/>
    </row>
    <row r="33" spans="1:5" s="20" customFormat="1" ht="15.75">
      <c r="A33" s="68"/>
      <c r="B33" s="68"/>
      <c r="C33" s="68"/>
      <c r="D33" s="34"/>
    </row>
    <row r="34" spans="1:5" s="20" customFormat="1" ht="15.75">
      <c r="A34" s="35"/>
      <c r="B34" s="35" t="s">
        <v>22</v>
      </c>
      <c r="C34" s="35" t="s">
        <v>23</v>
      </c>
      <c r="D34" s="34"/>
    </row>
    <row r="35" spans="1:5" s="20" customFormat="1" ht="15.75">
      <c r="A35" s="36" t="s">
        <v>24</v>
      </c>
      <c r="B35" s="37">
        <v>749168.1</v>
      </c>
      <c r="C35" s="37">
        <v>766335.37</v>
      </c>
      <c r="D35" s="34"/>
    </row>
    <row r="36" spans="1:5" s="20" customFormat="1" ht="15.75">
      <c r="A36" s="36" t="s">
        <v>25</v>
      </c>
      <c r="B36" s="37">
        <v>105482.58</v>
      </c>
      <c r="C36" s="37">
        <v>90258.64</v>
      </c>
      <c r="D36" s="34"/>
    </row>
    <row r="37" spans="1:5" s="20" customFormat="1">
      <c r="A37" s="36" t="s">
        <v>26</v>
      </c>
      <c r="B37" s="37">
        <v>4800</v>
      </c>
      <c r="C37" s="37">
        <v>4396.1538461538503</v>
      </c>
      <c r="D37" s="38"/>
    </row>
    <row r="38" spans="1:5" s="20" customFormat="1">
      <c r="A38" s="39" t="s">
        <v>27</v>
      </c>
      <c r="B38" s="37">
        <v>-8312.1540000000205</v>
      </c>
      <c r="C38" s="37"/>
      <c r="D38" s="40"/>
    </row>
    <row r="39" spans="1:5" s="20" customFormat="1">
      <c r="A39" s="41" t="s">
        <v>28</v>
      </c>
      <c r="B39" s="37">
        <f>B35+B36+B38+B37</f>
        <v>851138.52599999995</v>
      </c>
      <c r="C39" s="37">
        <f>C35+C36+C37</f>
        <v>860990.16384615388</v>
      </c>
      <c r="D39" s="42"/>
    </row>
    <row r="41" spans="1:5" s="21" customFormat="1" ht="15.75">
      <c r="A41" s="54" t="s">
        <v>29</v>
      </c>
      <c r="B41" s="54"/>
      <c r="C41" s="54"/>
      <c r="D41" s="54"/>
      <c r="E41" s="54"/>
    </row>
    <row r="42" spans="1:5" s="21" customFormat="1" ht="15.75">
      <c r="A42" s="55" t="s">
        <v>30</v>
      </c>
      <c r="B42" s="55"/>
      <c r="C42" s="55"/>
      <c r="D42" s="55"/>
      <c r="E42" s="55"/>
    </row>
    <row r="43" spans="1:5" s="21" customFormat="1" ht="105">
      <c r="A43" s="43" t="s">
        <v>31</v>
      </c>
      <c r="B43" s="43" t="s">
        <v>32</v>
      </c>
      <c r="C43" s="56" t="s">
        <v>33</v>
      </c>
      <c r="D43" s="57"/>
      <c r="E43" s="43" t="s">
        <v>34</v>
      </c>
    </row>
    <row r="44" spans="1:5" s="21" customFormat="1">
      <c r="A44" s="37">
        <v>-202400.11</v>
      </c>
      <c r="B44" s="37">
        <f>C39</f>
        <v>860990.16384615388</v>
      </c>
      <c r="C44" s="58">
        <f>'Раздел 5'!J33</f>
        <v>453145.9</v>
      </c>
      <c r="D44" s="59"/>
      <c r="E44" s="37">
        <f>A44+B44-C44</f>
        <v>205444.15384615387</v>
      </c>
    </row>
  </sheetData>
  <mergeCells count="22">
    <mergeCell ref="A42:E42"/>
    <mergeCell ref="C43:D43"/>
    <mergeCell ref="C44:D44"/>
    <mergeCell ref="A4:D5"/>
    <mergeCell ref="A20:D22"/>
    <mergeCell ref="A24:D25"/>
    <mergeCell ref="A31:C33"/>
    <mergeCell ref="B26:C26"/>
    <mergeCell ref="B27:C27"/>
    <mergeCell ref="B28:C28"/>
    <mergeCell ref="A30:C30"/>
    <mergeCell ref="A41:E41"/>
    <mergeCell ref="A13:B13"/>
    <mergeCell ref="A14:B14"/>
    <mergeCell ref="A15:B15"/>
    <mergeCell ref="A16:B16"/>
    <mergeCell ref="A19:D19"/>
    <mergeCell ref="A1:D1"/>
    <mergeCell ref="B8:C8"/>
    <mergeCell ref="B9:C9"/>
    <mergeCell ref="A11:B11"/>
    <mergeCell ref="A12:B12"/>
  </mergeCells>
  <pageMargins left="0.25" right="0.2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E37" sqref="E37"/>
    </sheetView>
  </sheetViews>
  <sheetFormatPr defaultColWidth="8.85546875" defaultRowHeight="15"/>
  <cols>
    <col min="1" max="1" width="26.7109375" customWidth="1"/>
    <col min="2" max="2" width="9.5703125" customWidth="1"/>
    <col min="3" max="4" width="9.7109375" customWidth="1"/>
    <col min="5" max="5" width="9.5703125" customWidth="1"/>
    <col min="6" max="7" width="9.7109375" customWidth="1"/>
    <col min="8" max="8" width="14.140625" customWidth="1"/>
    <col min="9" max="9" width="15.85546875" customWidth="1"/>
    <col min="10" max="10" width="28.42578125" customWidth="1"/>
  </cols>
  <sheetData>
    <row r="1" spans="1:10" ht="15.75">
      <c r="A1" s="45" t="s">
        <v>35</v>
      </c>
      <c r="B1" s="45"/>
      <c r="C1" s="45"/>
      <c r="D1" s="45"/>
      <c r="E1" s="45"/>
      <c r="F1" s="45"/>
      <c r="G1" s="45"/>
      <c r="H1" s="45"/>
      <c r="I1" s="45"/>
      <c r="J1" s="45"/>
    </row>
    <row r="2" spans="1:10">
      <c r="A2" s="71" t="s">
        <v>36</v>
      </c>
      <c r="B2" s="71"/>
      <c r="C2" s="71"/>
      <c r="D2" s="71"/>
      <c r="E2" s="71"/>
      <c r="F2" s="71"/>
      <c r="G2" s="71"/>
      <c r="H2" s="71"/>
      <c r="I2" s="71"/>
      <c r="J2" s="71"/>
    </row>
    <row r="3" spans="1:10">
      <c r="A3" s="71"/>
      <c r="B3" s="71"/>
      <c r="C3" s="71"/>
      <c r="D3" s="71"/>
      <c r="E3" s="71"/>
      <c r="F3" s="71"/>
      <c r="G3" s="71"/>
      <c r="H3" s="71"/>
      <c r="I3" s="71"/>
      <c r="J3" s="71"/>
    </row>
    <row r="4" spans="1:10">
      <c r="A4" s="71"/>
      <c r="B4" s="71"/>
      <c r="C4" s="71"/>
      <c r="D4" s="71"/>
      <c r="E4" s="71"/>
      <c r="F4" s="71"/>
      <c r="G4" s="71"/>
      <c r="H4" s="71"/>
      <c r="I4" s="71"/>
      <c r="J4" s="71"/>
    </row>
    <row r="6" spans="1:10">
      <c r="A6" s="70" t="s">
        <v>37</v>
      </c>
      <c r="B6" s="69" t="s">
        <v>38</v>
      </c>
      <c r="C6" s="69"/>
      <c r="D6" s="69"/>
      <c r="E6" s="69"/>
      <c r="F6" s="69"/>
      <c r="G6" s="69"/>
      <c r="H6" s="69"/>
      <c r="I6" s="69"/>
      <c r="J6" s="70" t="s">
        <v>39</v>
      </c>
    </row>
    <row r="7" spans="1:10">
      <c r="A7" s="70"/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70"/>
    </row>
    <row r="8" spans="1:10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14</v>
      </c>
    </row>
    <row r="9" spans="1:10" ht="25.5">
      <c r="A9" s="3" t="s">
        <v>48</v>
      </c>
      <c r="B9" s="4">
        <v>9445</v>
      </c>
      <c r="C9" s="4">
        <v>9445</v>
      </c>
      <c r="D9" s="4">
        <v>12257</v>
      </c>
      <c r="E9" s="4">
        <v>11232.5</v>
      </c>
      <c r="F9" s="4">
        <v>9445</v>
      </c>
      <c r="G9" s="4">
        <v>10075</v>
      </c>
      <c r="H9" s="4">
        <v>36547.620000000003</v>
      </c>
      <c r="I9" s="4">
        <v>32713.62</v>
      </c>
      <c r="J9" s="4">
        <f>SUM(B9:I9)</f>
        <v>131160.74</v>
      </c>
    </row>
    <row r="10" spans="1:10">
      <c r="A10" s="5" t="s">
        <v>49</v>
      </c>
      <c r="B10" s="6">
        <v>5315</v>
      </c>
      <c r="C10" s="6">
        <v>5315</v>
      </c>
      <c r="D10" s="6">
        <v>5438</v>
      </c>
      <c r="E10" s="6">
        <v>5438</v>
      </c>
      <c r="F10" s="6">
        <v>5315</v>
      </c>
      <c r="G10" s="6">
        <v>5315</v>
      </c>
      <c r="H10" s="6">
        <v>15918</v>
      </c>
      <c r="I10" s="6">
        <v>15918</v>
      </c>
      <c r="J10" s="4">
        <f t="shared" ref="J10:J12" si="0">SUM(B10:I10)</f>
        <v>63972</v>
      </c>
    </row>
    <row r="11" spans="1:10" ht="25.5">
      <c r="A11" s="3" t="s">
        <v>50</v>
      </c>
      <c r="B11" s="7">
        <f>17048.34</f>
        <v>17048.34</v>
      </c>
      <c r="C11" s="7">
        <v>11689.01</v>
      </c>
      <c r="D11" s="7">
        <v>3225.01</v>
      </c>
      <c r="E11" s="7">
        <v>3605.96</v>
      </c>
      <c r="F11" s="7">
        <v>4509.1099999999997</v>
      </c>
      <c r="G11" s="7">
        <v>4480.01</v>
      </c>
      <c r="H11" s="7">
        <v>13173.71</v>
      </c>
      <c r="I11" s="7">
        <v>14512.03</v>
      </c>
      <c r="J11" s="4">
        <f t="shared" si="0"/>
        <v>72243.180000000008</v>
      </c>
    </row>
    <row r="12" spans="1:10" ht="38.25">
      <c r="A12" s="5" t="s">
        <v>51</v>
      </c>
      <c r="B12" s="8">
        <v>250</v>
      </c>
      <c r="C12" s="8">
        <v>1000</v>
      </c>
      <c r="D12" s="8">
        <v>2500</v>
      </c>
      <c r="E12" s="8">
        <v>21733</v>
      </c>
      <c r="F12" s="8">
        <v>13480</v>
      </c>
      <c r="G12" s="8">
        <v>6655</v>
      </c>
      <c r="H12" s="8">
        <v>2760.33</v>
      </c>
      <c r="I12" s="8">
        <v>3110.76</v>
      </c>
      <c r="J12" s="4">
        <f t="shared" si="0"/>
        <v>51489.090000000004</v>
      </c>
    </row>
    <row r="13" spans="1:10" ht="51">
      <c r="A13" s="3" t="s">
        <v>52</v>
      </c>
      <c r="B13" s="8">
        <v>1256.9299999999967</v>
      </c>
      <c r="C13" s="8">
        <v>5322.38</v>
      </c>
      <c r="D13" s="8">
        <v>3092.2099999999964</v>
      </c>
      <c r="E13" s="8">
        <v>5802.7599999999966</v>
      </c>
      <c r="F13" s="8">
        <v>12566.250000000002</v>
      </c>
      <c r="G13" s="8">
        <v>0</v>
      </c>
      <c r="H13" s="8">
        <v>18686.3</v>
      </c>
      <c r="I13" s="8">
        <v>27143.709999999995</v>
      </c>
      <c r="J13" s="4">
        <f t="shared" ref="J13" si="1">SUM(B13:I13)</f>
        <v>73870.539999999979</v>
      </c>
    </row>
    <row r="14" spans="1:10" ht="25.5">
      <c r="A14" s="5" t="s">
        <v>54</v>
      </c>
      <c r="B14" s="14">
        <f>SUM(B15:B30)</f>
        <v>6409</v>
      </c>
      <c r="C14" s="14">
        <f t="shared" ref="C14:I14" si="2">SUM(C15:C30)</f>
        <v>0</v>
      </c>
      <c r="D14" s="14">
        <f t="shared" si="2"/>
        <v>7273.52</v>
      </c>
      <c r="E14" s="14">
        <f t="shared" si="2"/>
        <v>0</v>
      </c>
      <c r="F14" s="14">
        <f t="shared" si="2"/>
        <v>111.6</v>
      </c>
      <c r="G14" s="14">
        <f t="shared" si="2"/>
        <v>36944.520000000004</v>
      </c>
      <c r="H14" s="14">
        <f t="shared" si="2"/>
        <v>8941.5</v>
      </c>
      <c r="I14" s="14">
        <f t="shared" si="2"/>
        <v>730.21</v>
      </c>
      <c r="J14" s="4">
        <f t="shared" ref="J14:J33" si="3">SUM(B14:I14)</f>
        <v>60410.350000000006</v>
      </c>
    </row>
    <row r="15" spans="1:10">
      <c r="A15" s="9" t="s">
        <v>55</v>
      </c>
      <c r="B15" s="11">
        <v>6409</v>
      </c>
      <c r="C15" s="15"/>
      <c r="D15" s="11"/>
      <c r="E15" s="15"/>
      <c r="F15" s="11"/>
      <c r="G15" s="11"/>
      <c r="H15" s="11"/>
      <c r="I15" s="11"/>
      <c r="J15" s="13">
        <f t="shared" si="3"/>
        <v>6409</v>
      </c>
    </row>
    <row r="16" spans="1:10" ht="38.25">
      <c r="A16" s="9" t="s">
        <v>56</v>
      </c>
      <c r="B16" s="11"/>
      <c r="C16" s="11"/>
      <c r="D16" s="11"/>
      <c r="E16" s="11"/>
      <c r="F16" s="11"/>
      <c r="G16" s="11">
        <v>12400</v>
      </c>
      <c r="H16" s="11"/>
      <c r="I16" s="11"/>
      <c r="J16" s="13">
        <f t="shared" si="3"/>
        <v>12400</v>
      </c>
    </row>
    <row r="17" spans="1:10" ht="25.5">
      <c r="A17" s="9" t="s">
        <v>57</v>
      </c>
      <c r="B17" s="11"/>
      <c r="C17" s="11"/>
      <c r="D17" s="11"/>
      <c r="E17" s="11"/>
      <c r="F17" s="11"/>
      <c r="G17" s="11">
        <v>1032.46</v>
      </c>
      <c r="H17" s="11"/>
      <c r="I17" s="11"/>
      <c r="J17" s="13">
        <f t="shared" si="3"/>
        <v>1032.46</v>
      </c>
    </row>
    <row r="18" spans="1:10" ht="25.5">
      <c r="A18" s="9" t="s">
        <v>53</v>
      </c>
      <c r="B18" s="11"/>
      <c r="C18" s="11"/>
      <c r="D18" s="11"/>
      <c r="E18" s="11"/>
      <c r="F18" s="11"/>
      <c r="G18" s="11">
        <v>23512.06</v>
      </c>
      <c r="H18" s="11"/>
      <c r="I18" s="11"/>
      <c r="J18" s="13">
        <f t="shared" si="3"/>
        <v>23512.06</v>
      </c>
    </row>
    <row r="19" spans="1:10" ht="25.5">
      <c r="A19" s="9" t="s">
        <v>58</v>
      </c>
      <c r="B19" s="11"/>
      <c r="C19" s="11"/>
      <c r="D19" s="11">
        <v>7273.52</v>
      </c>
      <c r="E19" s="11"/>
      <c r="F19" s="11"/>
      <c r="G19" s="11"/>
      <c r="H19" s="11"/>
      <c r="I19" s="11"/>
      <c r="J19" s="13">
        <f t="shared" si="3"/>
        <v>7273.52</v>
      </c>
    </row>
    <row r="20" spans="1:10" ht="25.5">
      <c r="A20" s="9" t="s">
        <v>59</v>
      </c>
      <c r="B20" s="11"/>
      <c r="C20" s="11"/>
      <c r="D20" s="11"/>
      <c r="E20" s="11"/>
      <c r="F20" s="12">
        <v>111.6</v>
      </c>
      <c r="G20" s="12"/>
      <c r="H20" s="12"/>
      <c r="I20" s="12"/>
      <c r="J20" s="13">
        <f t="shared" si="3"/>
        <v>111.6</v>
      </c>
    </row>
    <row r="21" spans="1:10" ht="38.25">
      <c r="A21" s="9" t="s">
        <v>60</v>
      </c>
      <c r="B21" s="11"/>
      <c r="C21" s="11"/>
      <c r="D21" s="11"/>
      <c r="E21" s="11"/>
      <c r="F21" s="12"/>
      <c r="G21" s="12"/>
      <c r="H21" s="12">
        <v>80</v>
      </c>
      <c r="I21" s="12"/>
      <c r="J21" s="13">
        <f t="shared" si="3"/>
        <v>80</v>
      </c>
    </row>
    <row r="22" spans="1:10" ht="76.5">
      <c r="A22" s="9" t="s">
        <v>61</v>
      </c>
      <c r="B22" s="11"/>
      <c r="C22" s="11"/>
      <c r="D22" s="11"/>
      <c r="E22" s="11"/>
      <c r="F22" s="12"/>
      <c r="G22" s="12"/>
      <c r="H22" s="12">
        <v>2070</v>
      </c>
      <c r="I22" s="12"/>
      <c r="J22" s="13">
        <f t="shared" si="3"/>
        <v>2070</v>
      </c>
    </row>
    <row r="23" spans="1:10" ht="76.5">
      <c r="A23" s="9" t="s">
        <v>62</v>
      </c>
      <c r="B23" s="11"/>
      <c r="C23" s="11"/>
      <c r="D23" s="11"/>
      <c r="E23" s="11"/>
      <c r="F23" s="12"/>
      <c r="G23" s="12"/>
      <c r="H23" s="12">
        <v>108</v>
      </c>
      <c r="I23" s="12"/>
      <c r="J23" s="13">
        <f t="shared" si="3"/>
        <v>108</v>
      </c>
    </row>
    <row r="24" spans="1:10" ht="76.5">
      <c r="A24" s="9" t="s">
        <v>63</v>
      </c>
      <c r="B24" s="11"/>
      <c r="C24" s="11"/>
      <c r="D24" s="11"/>
      <c r="E24" s="11"/>
      <c r="F24" s="12"/>
      <c r="G24" s="12"/>
      <c r="H24" s="12">
        <v>3444</v>
      </c>
      <c r="I24" s="12"/>
      <c r="J24" s="13">
        <f t="shared" si="3"/>
        <v>3444</v>
      </c>
    </row>
    <row r="25" spans="1:10" ht="63.75">
      <c r="A25" s="9" t="s">
        <v>64</v>
      </c>
      <c r="B25" s="11"/>
      <c r="C25" s="11"/>
      <c r="D25" s="11"/>
      <c r="E25" s="11"/>
      <c r="F25" s="12"/>
      <c r="G25" s="12"/>
      <c r="H25" s="12">
        <v>180</v>
      </c>
      <c r="I25" s="12"/>
      <c r="J25" s="13">
        <f t="shared" si="3"/>
        <v>180</v>
      </c>
    </row>
    <row r="26" spans="1:10" ht="63.75">
      <c r="A26" s="16" t="s">
        <v>65</v>
      </c>
      <c r="B26" s="17"/>
      <c r="C26" s="17"/>
      <c r="D26" s="17"/>
      <c r="E26" s="17"/>
      <c r="F26" s="17"/>
      <c r="G26" s="17"/>
      <c r="H26" s="11">
        <v>222</v>
      </c>
      <c r="I26" s="11"/>
      <c r="J26" s="13">
        <f t="shared" si="3"/>
        <v>222</v>
      </c>
    </row>
    <row r="27" spans="1:10" ht="51">
      <c r="A27" s="16" t="s">
        <v>66</v>
      </c>
      <c r="B27" s="17"/>
      <c r="C27" s="17"/>
      <c r="D27" s="17"/>
      <c r="E27" s="17"/>
      <c r="F27" s="17"/>
      <c r="G27" s="17"/>
      <c r="H27" s="11">
        <v>644</v>
      </c>
      <c r="I27" s="11"/>
      <c r="J27" s="13">
        <f t="shared" si="3"/>
        <v>644</v>
      </c>
    </row>
    <row r="28" spans="1:10" ht="51">
      <c r="A28" s="16" t="s">
        <v>67</v>
      </c>
      <c r="B28" s="17"/>
      <c r="C28" s="17"/>
      <c r="D28" s="17"/>
      <c r="E28" s="17"/>
      <c r="F28" s="10"/>
      <c r="G28" s="18"/>
      <c r="H28" s="11">
        <v>2193.5</v>
      </c>
      <c r="I28" s="11"/>
      <c r="J28" s="13">
        <f t="shared" si="3"/>
        <v>2193.5</v>
      </c>
    </row>
    <row r="29" spans="1:10">
      <c r="A29" s="16" t="s">
        <v>68</v>
      </c>
      <c r="B29" s="11"/>
      <c r="C29" s="11"/>
      <c r="D29" s="11"/>
      <c r="E29" s="11"/>
      <c r="F29" s="11"/>
      <c r="G29" s="11"/>
      <c r="H29" s="11"/>
      <c r="I29" s="11">
        <v>730.21</v>
      </c>
      <c r="J29" s="13">
        <f t="shared" si="3"/>
        <v>730.21</v>
      </c>
    </row>
    <row r="30" spans="1:10">
      <c r="A30" s="5"/>
      <c r="B30" s="14"/>
      <c r="C30" s="14"/>
      <c r="D30" s="14"/>
      <c r="E30" s="14"/>
      <c r="F30" s="14"/>
      <c r="G30" s="14"/>
      <c r="H30" s="14"/>
      <c r="I30" s="14"/>
      <c r="J30" s="13">
        <f t="shared" si="3"/>
        <v>0</v>
      </c>
    </row>
    <row r="31" spans="1:10">
      <c r="A31" s="5" t="s">
        <v>69</v>
      </c>
      <c r="B31" s="14">
        <v>18266.7</v>
      </c>
      <c r="C31" s="14">
        <v>18266.7</v>
      </c>
      <c r="D31" s="14">
        <v>18266.7</v>
      </c>
      <c r="E31" s="14">
        <v>18266.7</v>
      </c>
      <c r="F31" s="14">
        <v>18266.7</v>
      </c>
      <c r="G31" s="14">
        <v>18266.7</v>
      </c>
      <c r="H31" s="14">
        <v>57415.78</v>
      </c>
      <c r="I31" s="14">
        <v>58723.62</v>
      </c>
      <c r="J31" s="4">
        <f t="shared" si="3"/>
        <v>225739.59999999998</v>
      </c>
    </row>
    <row r="32" spans="1:10" ht="38.25">
      <c r="A32" s="5" t="s">
        <v>70</v>
      </c>
      <c r="B32" s="14">
        <v>3234</v>
      </c>
      <c r="C32" s="14">
        <v>8178.0959999999995</v>
      </c>
      <c r="D32" s="14">
        <v>3949.3919999999998</v>
      </c>
      <c r="E32" s="14">
        <v>0</v>
      </c>
      <c r="F32" s="14">
        <v>4547.1959999999999</v>
      </c>
      <c r="G32" s="14">
        <v>3067.3919999999998</v>
      </c>
      <c r="H32" s="14">
        <v>27433.524000000001</v>
      </c>
      <c r="I32" s="14">
        <v>23910.396000000001</v>
      </c>
      <c r="J32" s="4">
        <f t="shared" si="3"/>
        <v>74319.996000000014</v>
      </c>
    </row>
    <row r="33" spans="1:10">
      <c r="A33" s="5" t="s">
        <v>71</v>
      </c>
      <c r="B33" s="7">
        <f>B9+B11+B12+B13+B14+B10</f>
        <v>39724.269999999997</v>
      </c>
      <c r="C33" s="7">
        <f t="shared" ref="C33:I33" si="4">C9+C11+C12+C13+C14+C10</f>
        <v>32771.39</v>
      </c>
      <c r="D33" s="7">
        <f t="shared" si="4"/>
        <v>33785.74</v>
      </c>
      <c r="E33" s="7">
        <f t="shared" si="4"/>
        <v>47812.219999999994</v>
      </c>
      <c r="F33" s="7">
        <f t="shared" si="4"/>
        <v>45426.96</v>
      </c>
      <c r="G33" s="7">
        <f t="shared" si="4"/>
        <v>63469.530000000006</v>
      </c>
      <c r="H33" s="7">
        <f t="shared" si="4"/>
        <v>96027.46</v>
      </c>
      <c r="I33" s="7">
        <f t="shared" si="4"/>
        <v>94128.33</v>
      </c>
      <c r="J33" s="4">
        <f t="shared" si="3"/>
        <v>453145.9</v>
      </c>
    </row>
    <row r="34" spans="1:10">
      <c r="A34" s="19"/>
      <c r="B34" s="75"/>
      <c r="D34" s="75"/>
      <c r="E34" s="75"/>
    </row>
  </sheetData>
  <mergeCells count="5">
    <mergeCell ref="A1:J1"/>
    <mergeCell ref="B6:I6"/>
    <mergeCell ref="A6:A7"/>
    <mergeCell ref="J6:J7"/>
    <mergeCell ref="A2:J4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Воронкин Никита Валентинович</cp:lastModifiedBy>
  <dcterms:created xsi:type="dcterms:W3CDTF">2006-09-16T00:00:00Z</dcterms:created>
  <dcterms:modified xsi:type="dcterms:W3CDTF">2025-03-20T12:20:11Z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643F8AB9916747D7B5BAB7BA160C278F_13</vt:lpwstr>
  </property>
  <property fmtid="{D5CDD505-2E9C-101B-9397-08002B2CF9AE}" pid="3" name="KSOProductBuildVer">
    <vt:lpwstr>1049-12.2.0.20326</vt:lpwstr>
  </property>
  <property fmtid="{D5CDD505-2E9C-101B-9397-08002B2CF9AE}" pid="4" name="KSOReadingLayout">
    <vt:bool>true</vt:bool>
  </property>
</Properties>
</file>