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23040" windowHeight="9060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C106" i="2"/>
  <c r="D106" i="2"/>
  <c r="E106" i="2"/>
  <c r="F106" i="2"/>
  <c r="G106" i="2"/>
  <c r="H106" i="2"/>
  <c r="I106" i="2"/>
  <c r="B106" i="2"/>
  <c r="J106" i="2" l="1"/>
  <c r="J105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82" i="2"/>
  <c r="I82" i="2"/>
  <c r="H82" i="2"/>
  <c r="G82" i="2"/>
  <c r="D82" i="2"/>
  <c r="I12" i="2"/>
  <c r="I48" i="2"/>
  <c r="H48" i="2"/>
  <c r="D48" i="2"/>
  <c r="F48" i="2"/>
  <c r="H12" i="2"/>
  <c r="C12" i="2"/>
  <c r="D12" i="2"/>
  <c r="E12" i="2"/>
  <c r="F12" i="2"/>
  <c r="G12" i="2"/>
  <c r="C79" i="2"/>
  <c r="C48" i="2" s="1"/>
  <c r="D79" i="2"/>
  <c r="E79" i="2"/>
  <c r="E48" i="2" s="1"/>
  <c r="F79" i="2"/>
  <c r="G79" i="2"/>
  <c r="G48" i="2" s="1"/>
  <c r="H79" i="2"/>
  <c r="B79" i="2"/>
  <c r="B48" i="2" s="1"/>
  <c r="B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80" i="2"/>
  <c r="J81" i="2"/>
  <c r="J83" i="2"/>
  <c r="C40" i="1"/>
  <c r="B47" i="1" s="1"/>
  <c r="E47" i="1" s="1"/>
  <c r="B40" i="1"/>
  <c r="J79" i="2" l="1"/>
  <c r="J12" i="2"/>
  <c r="B82" i="2" l="1"/>
  <c r="J10" i="2"/>
  <c r="F82" i="2" l="1"/>
  <c r="E82" i="2"/>
  <c r="C82" i="2" l="1"/>
  <c r="J48" i="2" l="1"/>
  <c r="J9" i="2"/>
  <c r="J11" i="2" l="1"/>
</calcChain>
</file>

<file path=xl/sharedStrings.xml><?xml version="1.0" encoding="utf-8"?>
<sst xmlns="http://schemas.openxmlformats.org/spreadsheetml/2006/main" count="147" uniqueCount="145">
  <si>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</si>
  <si>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</si>
  <si>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</si>
  <si>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</si>
  <si>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</si>
  <si>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</si>
  <si>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</si>
  <si>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</si>
  <si>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</si>
  <si>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</si>
  <si>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</si>
  <si>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</si>
  <si>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 xml:space="preserve">пункт 4 договора управления </t>
  </si>
  <si>
    <t>Раздел 3</t>
  </si>
  <si>
    <t>Раздел 4</t>
  </si>
  <si>
    <t>Раздел 5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</si>
  <si>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</si>
  <si>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</si>
  <si>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</si>
  <si>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</si>
  <si>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</si>
  <si>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</si>
  <si>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</si>
  <si>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</si>
  <si>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</si>
  <si>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</si>
  <si>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</si>
  <si>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I.  Содержание помещений общего пользования</t>
  </si>
  <si>
    <t xml:space="preserve">ИТОГО </t>
  </si>
  <si>
    <t>01.01.2024-30.07.2024 гг.</t>
  </si>
  <si>
    <t>01.08.2024-31.12.2024 гг.</t>
  </si>
  <si>
    <t>Работы по ремонту и обслуживанию конструктивных элементов и внешнее благоустройство</t>
  </si>
  <si>
    <t>Профосмотры конструктивных элементов, в том числе:</t>
  </si>
  <si>
    <t>Общие и частичные осмотры кровельных покрытий</t>
  </si>
  <si>
    <t>Общие и частичные осмотры конструктивных элементов</t>
  </si>
  <si>
    <t>Ремонт конструктивных элементов</t>
  </si>
  <si>
    <t>Укрепление защитной решетки водопроводной воронки</t>
  </si>
  <si>
    <t>Прочистка водопремной воронки внутреннего водостока</t>
  </si>
  <si>
    <t>Восстановление поврежденных участков штукатурки и облицовки</t>
  </si>
  <si>
    <t>Смена или ремонт отмостки</t>
  </si>
  <si>
    <t>Восстановление приямков, входов в подвалы</t>
  </si>
  <si>
    <t>Техническое обслуживание конструктивных элементов</t>
  </si>
  <si>
    <t>Утепление подвалов и подъездов</t>
  </si>
  <si>
    <t>Укрепление козырьков, ограждений и перил крылец</t>
  </si>
  <si>
    <t>Закрытие слуховых окон, люков и входов на чердак</t>
  </si>
  <si>
    <t>Установка недостающих, частично разбитых и укрепление слабо укрепленных стекол в дверных и оконных заполнениях</t>
  </si>
  <si>
    <t>Установка или укрепление ручек и шпингалетов на оконных и дверных заполнениях</t>
  </si>
  <si>
    <t>Закрытие подвальных и чердачных дверей, металлических решеток и лазов на замки</t>
  </si>
  <si>
    <t>Смазывание подъездных дверей</t>
  </si>
  <si>
    <t>Смазывание замков тех. помещений</t>
  </si>
  <si>
    <t>Укрепление и регулировка доводчиков</t>
  </si>
  <si>
    <t>Внешнее благоустройство</t>
  </si>
  <si>
    <t>Частичный ремонт тротуарной плитки</t>
  </si>
  <si>
    <t>Окраска решетчатых ограждений, оград, МАФ</t>
  </si>
  <si>
    <t>Установка урн</t>
  </si>
  <si>
    <t>Окраска урн</t>
  </si>
  <si>
    <t>Ремонт скамеек, качель и т.д.</t>
  </si>
  <si>
    <t>Посадка деревьев, кустарников</t>
  </si>
  <si>
    <t>Подготовка к сезонной эксплуатации оборудования детских и спортивных площадок</t>
  </si>
  <si>
    <t>Работы по техническому обслуживанию и ремонту внутридомового инженерного оборудования и МОП</t>
  </si>
  <si>
    <t>Подготовка к сезонной эксплуатации</t>
  </si>
  <si>
    <t>Прочистка ливнестоков</t>
  </si>
  <si>
    <t>Общие и частичные осмотры и обследования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</si>
  <si>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</si>
  <si>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</si>
  <si>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</si>
  <si>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Общие и частичные осмотры линий электрических сетей, арматуры, электрооборудования в подвальных помещениях</t>
  </si>
  <si>
    <t>Техническое обслуживание внутридомовых инженерных сетей и МОП</t>
  </si>
  <si>
    <t>Ремонт электрощитов</t>
  </si>
  <si>
    <t>Ревизия вентилей в местах общего пользования</t>
  </si>
  <si>
    <t>Дератизация</t>
  </si>
  <si>
    <t>Аварийное обслуживание</t>
  </si>
  <si>
    <t>Очистка тех. этажей от мусора со сбором его в тару и отноской в установленное место</t>
  </si>
  <si>
    <t>Электроизмерения</t>
  </si>
  <si>
    <t>Очистка кровли от мусора и грязи</t>
  </si>
  <si>
    <t>Техобслуживание вводных и внутренних газопроводов</t>
  </si>
  <si>
    <t>Мелкий ремонт</t>
  </si>
  <si>
    <t>Устранение засоров внутренних канализационных трубопроводов</t>
  </si>
  <si>
    <t>Ремонт ВРУ</t>
  </si>
  <si>
    <t>Окраска бордюров краской фасадной</t>
  </si>
  <si>
    <t>Устранение течи полотнцесушителя, установка хомутов на трубопроводе отопления</t>
  </si>
  <si>
    <t>Техническое обслуживание ИТП,ремонтные работы гвс</t>
  </si>
  <si>
    <t>Устранение течи стока ГВС</t>
  </si>
  <si>
    <t>Техническое обслуживание общедомовых приборов учета тепловой энергии(ООО Поток)</t>
  </si>
  <si>
    <t>Проверка и прочистка дымоходов и вентканалов</t>
  </si>
  <si>
    <t>Утилизация люминисцентных ламп</t>
  </si>
  <si>
    <t>Антисептирование и антиперирование деревянных конструкций</t>
  </si>
  <si>
    <t>Окраска контейнеров</t>
  </si>
  <si>
    <t>Кронирование деоевьев ,спил сухого дерева</t>
  </si>
  <si>
    <t>Вывоз древесных отходов после кронирования деревьев и кустарников</t>
  </si>
  <si>
    <t>Ликвидация воздушных пробок в системе ЦО (наладка системы -стояки)</t>
  </si>
  <si>
    <t>Опрессовка и промывка трубопроводов системы ЦО</t>
  </si>
  <si>
    <t>Замена вводных кранов</t>
  </si>
  <si>
    <t>Замена разборного соединения, установка заглушек</t>
  </si>
  <si>
    <t>Восстановление ниши после устранения свища на стояке хвс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</si>
  <si>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</si>
  <si>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</si>
  <si>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</si>
  <si>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</si>
  <si>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</si>
  <si>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Общие и частичные осмотры общедомовой системы холодного  и горячего водоснабжения и водоотведения в технических помещениях</t>
  </si>
  <si>
    <t>Ремонт и тех.обслуживание задвижек ХВС</t>
  </si>
  <si>
    <t>Отчет управляющей организации о выполнении условий договора управления многоквартирным домом по адресу: г. Белгород, ул. Королева 23.</t>
  </si>
  <si>
    <t>г. Белгород, ул. Королева 23.</t>
  </si>
  <si>
    <t>Снятие показаний  и обслуживание теплосчетчиков</t>
  </si>
  <si>
    <t>Восстановление поврежденных участков-герметизация швов 34м. (подряд.ИП Первухин)</t>
  </si>
  <si>
    <t xml:space="preserve">Ремонт кровельного покрытия и устранение течи </t>
  </si>
  <si>
    <t>Демонтаж кровельного покрытия  кв.70 ип Первухин июнь 2024г.</t>
  </si>
  <si>
    <t>Монтаж шиферной кровли кв.71 ип Первухин  июнь 2024г.</t>
  </si>
  <si>
    <t>Ремонт мягкой кровли  кв.64 ИП Первухин июнь 2024г</t>
  </si>
  <si>
    <t>Дезинсекция ООО"Профицентр"июнь 2024 г.</t>
  </si>
  <si>
    <t>Промывка водой трубопроводов, диаметр внутренний: до 100 мм</t>
  </si>
  <si>
    <t xml:space="preserve">   ООО «Экомир ЖБК-1»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</si>
  <si>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</si>
  <si>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</si>
  <si>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</si>
  <si>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</si>
  <si>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</si>
  <si>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</si>
  <si>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</si>
  <si>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</si>
  <si>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</si>
  <si>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</si>
  <si>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</si>
  <si>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</si>
  <si>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</si>
  <si>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</si>
  <si>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Смена выключателя автоматического</t>
  </si>
  <si>
    <t>Прокладка однопарного провода с креплением проволочными скрепами по стене: кирпичной</t>
  </si>
  <si>
    <t>Замена электроламп</t>
  </si>
  <si>
    <t>Замена светильников</t>
  </si>
  <si>
    <t>Смена выключателя 1-клавишного</t>
  </si>
  <si>
    <t>телевизионная инспекция и прчистка  канализационных трубопроводов диаметром 110 мм Тараненко И.И. ИП</t>
  </si>
  <si>
    <t>смена труб полиэтиленовых 50 мм</t>
  </si>
  <si>
    <t xml:space="preserve">июль-сентябрь </t>
  </si>
  <si>
    <t xml:space="preserve">октябрь-декабрь </t>
  </si>
  <si>
    <t>Демонтаж трубопровода</t>
  </si>
  <si>
    <t>Прокладка трубопровода отопления из стальных электросварных труб</t>
  </si>
  <si>
    <t>Замена участков трубопровода ХВС в подвале</t>
  </si>
  <si>
    <t>Герметизация межпанельных швов капитальный ремонт с материалом ул.Королева 23, кв.23. Подрядчик ИП Первухин М.Ф.</t>
  </si>
  <si>
    <t>Герметизация межпанельных швов с материалом ул.Королева д.23, кв.105 (подрядчик Первухин М.Ф. ИП)</t>
  </si>
  <si>
    <t>Ремонт кровли козырьков балконов верхних этажей ул.Королева д.23, кв.105 (подрядчик Первухин М.Ф. ИП)</t>
  </si>
  <si>
    <t>Дезинсекция подвалов ЖД ООО"Профицентр"</t>
  </si>
  <si>
    <t>7. Услуга управления</t>
  </si>
  <si>
    <t>8. Оплачено ресурсоснабжающим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</si>
</sst>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.##0.00\ &quot;₽&quot;_-;\-* #\.##0.00\ &quot;₽&quot;_-;_-* \-??\ &quot;₽&quot;_-;_-@_-"/>
    <numFmt numFmtId="165" formatCode="#\ ##0.00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7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4" fillId="0" borderId="0" xfId="0" applyFont="1"/>
    <xf numFmtId="0" fontId="5" fillId="0" borderId="0" xfId="0" applyFont="1" applyAlignment="1">
      <alignment horizontal="left" vertical="center" indent="15"/>
    </xf>
    <xf numFmtId="0" fontId="0" fillId="0" borderId="0" xfId="0" applyAlignment="1"/>
    <xf numFmtId="0" fontId="1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" fontId="0" fillId="0" borderId="0" xfId="0" applyNumberFormat="1"/>
    <xf numFmtId="0" fontId="3" fillId="0" borderId="1" xfId="0" applyFont="1" applyBorder="1"/>
    <xf numFmtId="49" fontId="8" fillId="0" borderId="0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6" fillId="2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right" vertical="center" wrapText="1" indent="1"/>
    </xf>
    <xf numFmtId="4" fontId="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85" zoomScaleNormal="85" workbookViewId="0">
      <selection activeCell="B52" sqref="B52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bestFit="1" customWidth="1"/>
    <col min="6" max="6" width="99.28515625" bestFit="1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53" t="s">
        <v>112</v>
      </c>
      <c r="B1" s="53"/>
      <c r="C1" s="53"/>
      <c r="D1" s="53"/>
      <c r="E1" s="8"/>
      <c r="F1" s="8"/>
      <c r="G1" s="8"/>
      <c r="H1" s="8"/>
      <c r="I1" s="8"/>
    </row>
    <row r="4" spans="1:9" ht="15" customHeight="1">
      <c r="A4" s="54" t="s">
        <v>102</v>
      </c>
      <c r="B4" s="54"/>
      <c r="C4" s="54"/>
      <c r="D4" s="54"/>
      <c r="E4" s="9"/>
      <c r="F4" s="9"/>
      <c r="G4" s="9"/>
      <c r="H4" s="9"/>
      <c r="I4" s="9"/>
    </row>
    <row r="5" spans="1:9" ht="15" customHeight="1">
      <c r="A5" s="54"/>
      <c r="B5" s="54"/>
      <c r="C5" s="54"/>
      <c r="D5" s="54"/>
      <c r="E5" s="9"/>
      <c r="F5" s="9"/>
      <c r="G5" s="9"/>
      <c r="H5" s="9"/>
      <c r="I5" s="9"/>
    </row>
    <row r="8" spans="1:9" ht="15.75">
      <c r="B8" s="55" t="s">
        <v>0</v>
      </c>
      <c r="C8" s="55"/>
      <c r="D8" s="10"/>
      <c r="E8" s="10"/>
      <c r="F8" s="10"/>
      <c r="G8" s="2"/>
    </row>
    <row r="9" spans="1:9" ht="15.75" customHeight="1">
      <c r="A9" s="3"/>
      <c r="B9" s="56" t="s">
        <v>1</v>
      </c>
      <c r="C9" s="56"/>
      <c r="D9" s="5"/>
      <c r="E9" s="5"/>
      <c r="F9" s="5"/>
      <c r="G9" s="5"/>
      <c r="H9" s="4"/>
    </row>
    <row r="11" spans="1:9">
      <c r="A11" s="57" t="s">
        <v>2</v>
      </c>
      <c r="B11" s="58"/>
      <c r="C11" s="17" t="s">
        <v>103</v>
      </c>
    </row>
    <row r="12" spans="1:9">
      <c r="A12" s="57" t="s">
        <v>3</v>
      </c>
      <c r="B12" s="58"/>
      <c r="C12" s="16">
        <v>1978</v>
      </c>
    </row>
    <row r="13" spans="1:9">
      <c r="A13" s="57" t="s">
        <v>4</v>
      </c>
      <c r="B13" s="58"/>
      <c r="C13" s="18">
        <v>0.35</v>
      </c>
    </row>
    <row r="14" spans="1:9">
      <c r="A14" s="57" t="s">
        <v>5</v>
      </c>
      <c r="B14" s="58"/>
      <c r="C14" s="19">
        <v>7255.8</v>
      </c>
    </row>
    <row r="15" spans="1:9">
      <c r="A15" s="57" t="s">
        <v>6</v>
      </c>
      <c r="B15" s="58"/>
      <c r="C15" s="19">
        <v>5675.6</v>
      </c>
    </row>
    <row r="16" spans="1:9">
      <c r="A16" s="59" t="s">
        <v>7</v>
      </c>
      <c r="B16" s="60"/>
      <c r="C16" s="19">
        <v>28.7</v>
      </c>
    </row>
    <row r="19" spans="1:4" ht="15.75">
      <c r="A19" s="55" t="s">
        <v>8</v>
      </c>
      <c r="B19" s="55"/>
      <c r="C19" s="55"/>
      <c r="D19" s="55"/>
    </row>
    <row r="20" spans="1:4" ht="15" customHeight="1">
      <c r="A20" s="56" t="s">
        <v>113</v>
      </c>
      <c r="B20" s="56"/>
      <c r="C20" s="56"/>
      <c r="D20" s="56"/>
    </row>
    <row r="21" spans="1:4" ht="15" customHeight="1">
      <c r="A21" s="56"/>
      <c r="B21" s="56"/>
      <c r="C21" s="56"/>
      <c r="D21" s="56"/>
    </row>
    <row r="22" spans="1:4" ht="15" customHeight="1">
      <c r="A22" s="56"/>
      <c r="B22" s="56"/>
      <c r="C22" s="56"/>
      <c r="D22" s="56"/>
    </row>
    <row r="24" spans="1:4" ht="15" customHeight="1">
      <c r="A24" s="61" t="s">
        <v>114</v>
      </c>
      <c r="B24" s="62"/>
      <c r="C24" s="62"/>
      <c r="D24" s="63"/>
    </row>
    <row r="25" spans="1:4">
      <c r="A25" s="64"/>
      <c r="B25" s="65"/>
      <c r="C25" s="65"/>
      <c r="D25" s="66"/>
    </row>
    <row r="26" spans="1:4" ht="30">
      <c r="A26" s="6" t="s">
        <v>9</v>
      </c>
      <c r="B26" s="52" t="s">
        <v>10</v>
      </c>
      <c r="C26" s="52"/>
      <c r="D26" s="1" t="s">
        <v>11</v>
      </c>
    </row>
    <row r="27" spans="1:4">
      <c r="A27" s="12" t="s">
        <v>29</v>
      </c>
      <c r="B27" s="67" t="s">
        <v>12</v>
      </c>
      <c r="C27" s="67"/>
      <c r="D27" s="7">
        <v>16.03</v>
      </c>
    </row>
    <row r="28" spans="1:4">
      <c r="A28" s="12" t="s">
        <v>30</v>
      </c>
      <c r="B28" s="67" t="s">
        <v>12</v>
      </c>
      <c r="C28" s="67"/>
      <c r="D28" s="7">
        <v>17.149999999999999</v>
      </c>
    </row>
    <row r="31" spans="1:4" ht="15.75">
      <c r="A31" s="68" t="s">
        <v>13</v>
      </c>
      <c r="B31" s="68"/>
      <c r="C31" s="68"/>
    </row>
    <row r="32" spans="1:4" ht="15.75">
      <c r="A32" s="69" t="s">
        <v>115</v>
      </c>
      <c r="B32" s="69"/>
      <c r="C32" s="69"/>
      <c r="D32" s="10"/>
    </row>
    <row r="33" spans="1:5" ht="15" customHeight="1">
      <c r="A33" s="69"/>
      <c r="B33" s="69"/>
      <c r="C33" s="69"/>
      <c r="D33" s="5"/>
    </row>
    <row r="34" spans="1:5" ht="15" customHeight="1">
      <c r="A34" s="69"/>
      <c r="B34" s="69"/>
      <c r="C34" s="69"/>
      <c r="D34" s="5"/>
    </row>
    <row r="35" spans="1:5" ht="15" customHeight="1">
      <c r="A35" s="15"/>
      <c r="B35" s="15" t="s">
        <v>116</v>
      </c>
      <c r="C35" s="15" t="s">
        <v>117</v>
      </c>
      <c r="D35" s="20"/>
      <c r="E35" s="21"/>
    </row>
    <row r="36" spans="1:5">
      <c r="A36" s="22" t="s">
        <v>118</v>
      </c>
      <c r="B36" s="23">
        <v>1124170.5799999998</v>
      </c>
      <c r="C36" s="23">
        <v>1121463.2</v>
      </c>
      <c r="D36" s="24"/>
      <c r="E36" s="21"/>
    </row>
    <row r="37" spans="1:5">
      <c r="A37" s="22" t="s">
        <v>119</v>
      </c>
      <c r="B37" s="23">
        <v>201961.20000000004</v>
      </c>
      <c r="C37" s="23">
        <v>176335.03</v>
      </c>
      <c r="D37" s="25"/>
      <c r="E37" s="21"/>
    </row>
    <row r="38" spans="1:5">
      <c r="A38" s="22" t="s">
        <v>120</v>
      </c>
      <c r="B38" s="23">
        <v>28200</v>
      </c>
      <c r="C38" s="23">
        <v>22621.630036630035</v>
      </c>
      <c r="D38" s="26"/>
      <c r="E38" s="21"/>
    </row>
    <row r="39" spans="1:5">
      <c r="A39" s="27" t="s">
        <v>121</v>
      </c>
      <c r="B39" s="23">
        <v>-11403.625999999989</v>
      </c>
      <c r="C39" s="23"/>
      <c r="D39" s="21"/>
      <c r="E39" s="21"/>
    </row>
    <row r="40" spans="1:5">
      <c r="A40" s="28" t="s">
        <v>122</v>
      </c>
      <c r="B40" s="23">
        <f>B36+B37+B39+B38</f>
        <v>1342928.1539999999</v>
      </c>
      <c r="C40" s="23">
        <f>C36+C37+C38</f>
        <v>1320419.86003663</v>
      </c>
    </row>
    <row r="44" spans="1:5" ht="15.75">
      <c r="A44" s="55" t="s">
        <v>14</v>
      </c>
      <c r="B44" s="55"/>
      <c r="C44" s="55"/>
      <c r="D44" s="55"/>
      <c r="E44" s="55"/>
    </row>
    <row r="45" spans="1:5" ht="38.25" customHeight="1">
      <c r="A45" s="70" t="s">
        <v>16</v>
      </c>
      <c r="B45" s="70"/>
      <c r="C45" s="70"/>
      <c r="D45" s="70"/>
      <c r="E45" s="70"/>
    </row>
    <row r="46" spans="1:5" ht="105">
      <c r="A46" s="14" t="s">
        <v>123</v>
      </c>
      <c r="B46" s="14" t="s">
        <v>124</v>
      </c>
      <c r="C46" s="48" t="s">
        <v>125</v>
      </c>
      <c r="D46" s="49"/>
      <c r="E46" s="14" t="s">
        <v>126</v>
      </c>
    </row>
    <row r="47" spans="1:5">
      <c r="A47" s="23">
        <v>-1787094.68</v>
      </c>
      <c r="B47" s="23">
        <f>C40</f>
        <v>1320419.86003663</v>
      </c>
      <c r="C47" s="50">
        <f>'Раздел 5'!J106</f>
        <v>1364607.4060000002</v>
      </c>
      <c r="D47" s="51"/>
      <c r="E47" s="23">
        <f>A47+B47-C47</f>
        <v>-1831282.2259633702</v>
      </c>
    </row>
  </sheetData>
  <mergeCells count="22">
    <mergeCell ref="A45:E45"/>
    <mergeCell ref="B27:C27"/>
    <mergeCell ref="B28:C28"/>
    <mergeCell ref="A31:C31"/>
    <mergeCell ref="A32:C34"/>
    <mergeCell ref="A44:E44"/>
    <mergeCell ref="C46:D46"/>
    <mergeCell ref="C47:D47"/>
    <mergeCell ref="B26:C26"/>
    <mergeCell ref="A1:D1"/>
    <mergeCell ref="A4:D5"/>
    <mergeCell ref="B8:C8"/>
    <mergeCell ref="B9:C9"/>
    <mergeCell ref="A11:B11"/>
    <mergeCell ref="A15:B15"/>
    <mergeCell ref="A16:B16"/>
    <mergeCell ref="A19:D19"/>
    <mergeCell ref="A12:B12"/>
    <mergeCell ref="A13:B13"/>
    <mergeCell ref="A14:B14"/>
    <mergeCell ref="A20:D22"/>
    <mergeCell ref="A24:D2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opLeftCell="A86" zoomScale="85" zoomScaleNormal="85" workbookViewId="0">
      <selection activeCell="A104" sqref="A104:A105"/>
    </sheetView>
  </sheetViews>
  <sheetFormatPr defaultColWidth="8.85546875" defaultRowHeight="15"/>
  <cols>
    <col min="1" max="1" width="57.42578125" customWidth="1"/>
    <col min="2" max="2" width="9" bestFit="1" customWidth="1"/>
    <col min="3" max="3" width="10" bestFit="1" customWidth="1"/>
    <col min="4" max="5" width="9" bestFit="1" customWidth="1"/>
    <col min="6" max="7" width="10" bestFit="1" customWidth="1"/>
    <col min="8" max="8" width="15.42578125" bestFit="1" customWidth="1"/>
    <col min="9" max="9" width="17.28515625" bestFit="1" customWidth="1"/>
    <col min="10" max="10" width="32.7109375" bestFit="1" customWidth="1"/>
    <col min="11" max="11" width="11.7109375" bestFit="1" customWidth="1"/>
  </cols>
  <sheetData>
    <row r="1" spans="1:10" ht="15.75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>
      <c r="A2" s="71" t="s">
        <v>17</v>
      </c>
      <c r="B2" s="71"/>
      <c r="C2" s="71"/>
      <c r="D2" s="71"/>
      <c r="E2" s="71"/>
      <c r="F2" s="71"/>
      <c r="G2" s="71"/>
      <c r="H2" s="71"/>
      <c r="I2" s="71"/>
      <c r="J2" s="71"/>
    </row>
    <row r="3" spans="1:10">
      <c r="A3" s="71"/>
      <c r="B3" s="71"/>
      <c r="C3" s="71"/>
      <c r="D3" s="71"/>
      <c r="E3" s="71"/>
      <c r="F3" s="71"/>
      <c r="G3" s="71"/>
      <c r="H3" s="71"/>
      <c r="I3" s="71"/>
      <c r="J3" s="71"/>
    </row>
    <row r="4" spans="1:10">
      <c r="A4" s="71"/>
      <c r="B4" s="71"/>
      <c r="C4" s="71"/>
      <c r="D4" s="71"/>
      <c r="E4" s="71"/>
      <c r="F4" s="71"/>
      <c r="G4" s="71"/>
      <c r="H4" s="71"/>
      <c r="I4" s="71"/>
      <c r="J4" s="71"/>
    </row>
    <row r="6" spans="1:10">
      <c r="A6" s="73" t="s">
        <v>18</v>
      </c>
      <c r="B6" s="72" t="s">
        <v>19</v>
      </c>
      <c r="C6" s="72"/>
      <c r="D6" s="72"/>
      <c r="E6" s="72"/>
      <c r="F6" s="72"/>
      <c r="G6" s="72"/>
      <c r="H6" s="72"/>
      <c r="I6" s="72"/>
      <c r="J6" s="73" t="s">
        <v>20</v>
      </c>
    </row>
    <row r="7" spans="1:10">
      <c r="A7" s="73"/>
      <c r="B7" s="29" t="s">
        <v>21</v>
      </c>
      <c r="C7" s="29" t="s">
        <v>22</v>
      </c>
      <c r="D7" s="29" t="s">
        <v>23</v>
      </c>
      <c r="E7" s="29" t="s">
        <v>24</v>
      </c>
      <c r="F7" s="29" t="s">
        <v>25</v>
      </c>
      <c r="G7" s="29" t="s">
        <v>26</v>
      </c>
      <c r="H7" s="29" t="s">
        <v>134</v>
      </c>
      <c r="I7" s="29" t="s">
        <v>135</v>
      </c>
      <c r="J7" s="73"/>
    </row>
    <row r="8" spans="1:10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</row>
    <row r="9" spans="1:10">
      <c r="A9" s="30" t="s">
        <v>27</v>
      </c>
      <c r="B9" s="43">
        <v>19284</v>
      </c>
      <c r="C9" s="43">
        <v>19284</v>
      </c>
      <c r="D9" s="43">
        <v>25647.64</v>
      </c>
      <c r="E9" s="43">
        <v>25784</v>
      </c>
      <c r="F9" s="43">
        <v>17933.5</v>
      </c>
      <c r="G9" s="43">
        <v>18063</v>
      </c>
      <c r="H9" s="43">
        <v>66052.12</v>
      </c>
      <c r="I9" s="43">
        <v>54359.62</v>
      </c>
      <c r="J9" s="43">
        <f t="shared" ref="J9:J40" si="0">SUM(B9:I9)</f>
        <v>246407.88</v>
      </c>
    </row>
    <row r="10" spans="1:10">
      <c r="A10" s="31" t="s">
        <v>95</v>
      </c>
      <c r="B10" s="44">
        <v>10220</v>
      </c>
      <c r="C10" s="44">
        <v>10220</v>
      </c>
      <c r="D10" s="44">
        <v>10420</v>
      </c>
      <c r="E10" s="44">
        <v>10220</v>
      </c>
      <c r="F10" s="44">
        <v>10420</v>
      </c>
      <c r="G10" s="44">
        <v>10420</v>
      </c>
      <c r="H10" s="43">
        <v>30558.799999999999</v>
      </c>
      <c r="I10" s="43">
        <v>30210</v>
      </c>
      <c r="J10" s="43">
        <f t="shared" si="0"/>
        <v>122688.8</v>
      </c>
    </row>
    <row r="11" spans="1:10">
      <c r="A11" s="30" t="s">
        <v>96</v>
      </c>
      <c r="B11" s="43">
        <v>24458.91</v>
      </c>
      <c r="C11" s="43">
        <v>14027.72</v>
      </c>
      <c r="D11" s="43">
        <v>5707.72</v>
      </c>
      <c r="E11" s="43">
        <v>10492.72</v>
      </c>
      <c r="F11" s="43">
        <v>14092.72</v>
      </c>
      <c r="G11" s="43">
        <v>11420.72</v>
      </c>
      <c r="H11" s="43">
        <v>31149.96</v>
      </c>
      <c r="I11" s="43">
        <v>23742.76</v>
      </c>
      <c r="J11" s="43">
        <f t="shared" si="0"/>
        <v>135093.23000000001</v>
      </c>
    </row>
    <row r="12" spans="1:10" ht="30">
      <c r="A12" s="31" t="s">
        <v>97</v>
      </c>
      <c r="B12" s="45">
        <f>SUM(B13:B46)</f>
        <v>2250</v>
      </c>
      <c r="C12" s="45">
        <f t="shared" ref="C12:G12" si="1">SUM(C13:C46)</f>
        <v>23360</v>
      </c>
      <c r="D12" s="45">
        <f t="shared" si="1"/>
        <v>2850</v>
      </c>
      <c r="E12" s="45">
        <f t="shared" si="1"/>
        <v>2081.8000000000002</v>
      </c>
      <c r="F12" s="45">
        <f t="shared" si="1"/>
        <v>24047.9</v>
      </c>
      <c r="G12" s="45">
        <f t="shared" si="1"/>
        <v>24522.9</v>
      </c>
      <c r="H12" s="45">
        <f>SUM(H13:H47)</f>
        <v>52681.03</v>
      </c>
      <c r="I12" s="45">
        <f>SUM(I13:I47)</f>
        <v>34746.089999999997</v>
      </c>
      <c r="J12" s="43">
        <f t="shared" si="0"/>
        <v>166539.72</v>
      </c>
    </row>
    <row r="13" spans="1:10" ht="30">
      <c r="A13" s="32" t="s">
        <v>31</v>
      </c>
      <c r="B13" s="42"/>
      <c r="C13" s="42"/>
      <c r="D13" s="42"/>
      <c r="E13" s="42"/>
      <c r="F13" s="42"/>
      <c r="G13" s="42"/>
      <c r="H13" s="42"/>
      <c r="I13" s="42"/>
      <c r="J13" s="41">
        <f t="shared" si="0"/>
        <v>0</v>
      </c>
    </row>
    <row r="14" spans="1:10">
      <c r="A14" s="32" t="s">
        <v>32</v>
      </c>
      <c r="B14" s="42"/>
      <c r="C14" s="42"/>
      <c r="D14" s="42"/>
      <c r="E14" s="42"/>
      <c r="F14" s="42"/>
      <c r="G14" s="42"/>
      <c r="H14" s="42"/>
      <c r="I14" s="42"/>
      <c r="J14" s="41">
        <f t="shared" si="0"/>
        <v>0</v>
      </c>
    </row>
    <row r="15" spans="1:10">
      <c r="A15" s="32" t="s">
        <v>33</v>
      </c>
      <c r="B15" s="42">
        <v>750</v>
      </c>
      <c r="C15" s="42"/>
      <c r="D15" s="42">
        <v>750</v>
      </c>
      <c r="E15" s="42"/>
      <c r="F15" s="42">
        <v>750</v>
      </c>
      <c r="G15" s="42"/>
      <c r="H15" s="42">
        <v>2250</v>
      </c>
      <c r="I15" s="42"/>
      <c r="J15" s="41">
        <f t="shared" si="0"/>
        <v>4500</v>
      </c>
    </row>
    <row r="16" spans="1:10">
      <c r="A16" s="32" t="s">
        <v>34</v>
      </c>
      <c r="B16" s="42"/>
      <c r="C16" s="42">
        <v>750</v>
      </c>
      <c r="D16" s="42"/>
      <c r="E16" s="42"/>
      <c r="F16" s="42"/>
      <c r="G16" s="42"/>
      <c r="H16" s="42">
        <v>750</v>
      </c>
      <c r="I16" s="42"/>
      <c r="J16" s="41">
        <f t="shared" si="0"/>
        <v>1500</v>
      </c>
    </row>
    <row r="17" spans="1:10">
      <c r="A17" s="32" t="s">
        <v>35</v>
      </c>
      <c r="B17" s="42"/>
      <c r="C17" s="42"/>
      <c r="D17" s="42"/>
      <c r="E17" s="42"/>
      <c r="F17" s="42"/>
      <c r="G17" s="42"/>
      <c r="H17" s="42"/>
      <c r="I17" s="42"/>
      <c r="J17" s="41">
        <f t="shared" si="0"/>
        <v>0</v>
      </c>
    </row>
    <row r="18" spans="1:10" ht="30">
      <c r="A18" s="32" t="s">
        <v>94</v>
      </c>
      <c r="B18" s="42"/>
      <c r="C18" s="42"/>
      <c r="D18" s="42"/>
      <c r="E18" s="42"/>
      <c r="F18" s="42"/>
      <c r="G18" s="42"/>
      <c r="H18" s="42"/>
      <c r="I18" s="42"/>
      <c r="J18" s="41">
        <f t="shared" si="0"/>
        <v>0</v>
      </c>
    </row>
    <row r="19" spans="1:10">
      <c r="A19" s="32" t="s">
        <v>106</v>
      </c>
      <c r="B19" s="42"/>
      <c r="C19" s="42"/>
      <c r="D19" s="42"/>
      <c r="E19" s="42"/>
      <c r="F19" s="42">
        <v>5700</v>
      </c>
      <c r="G19" s="42">
        <v>9500</v>
      </c>
      <c r="H19" s="42"/>
      <c r="I19" s="42"/>
      <c r="J19" s="41">
        <f t="shared" si="0"/>
        <v>15200</v>
      </c>
    </row>
    <row r="20" spans="1:10">
      <c r="A20" s="32" t="s">
        <v>36</v>
      </c>
      <c r="B20" s="42"/>
      <c r="C20" s="42">
        <v>900</v>
      </c>
      <c r="D20" s="42"/>
      <c r="E20" s="42"/>
      <c r="F20" s="42"/>
      <c r="G20" s="42"/>
      <c r="H20" s="42"/>
      <c r="I20" s="42"/>
      <c r="J20" s="41">
        <f t="shared" si="0"/>
        <v>900</v>
      </c>
    </row>
    <row r="21" spans="1:10">
      <c r="A21" s="32" t="s">
        <v>37</v>
      </c>
      <c r="B21" s="42"/>
      <c r="C21" s="42">
        <v>300</v>
      </c>
      <c r="D21" s="42">
        <v>300</v>
      </c>
      <c r="E21" s="42">
        <v>300</v>
      </c>
      <c r="F21" s="42"/>
      <c r="G21" s="42">
        <v>300</v>
      </c>
      <c r="H21" s="42"/>
      <c r="I21" s="42"/>
      <c r="J21" s="41">
        <f t="shared" si="0"/>
        <v>1200</v>
      </c>
    </row>
    <row r="22" spans="1:10" ht="30">
      <c r="A22" s="32" t="s">
        <v>38</v>
      </c>
      <c r="B22" s="42"/>
      <c r="C22" s="42"/>
      <c r="D22" s="42"/>
      <c r="E22" s="42"/>
      <c r="F22" s="42">
        <v>3847.9</v>
      </c>
      <c r="G22" s="42">
        <v>3847.9</v>
      </c>
      <c r="H22" s="42">
        <v>41150.759999999995</v>
      </c>
      <c r="I22" s="42">
        <v>27780.7</v>
      </c>
      <c r="J22" s="41">
        <f t="shared" si="0"/>
        <v>76627.259999999995</v>
      </c>
    </row>
    <row r="23" spans="1:10">
      <c r="A23" s="32" t="s">
        <v>39</v>
      </c>
      <c r="B23" s="46"/>
      <c r="C23" s="46"/>
      <c r="D23" s="46"/>
      <c r="E23" s="46"/>
      <c r="F23" s="46"/>
      <c r="G23" s="46"/>
      <c r="H23" s="46"/>
      <c r="I23" s="46"/>
      <c r="J23" s="41">
        <f t="shared" si="0"/>
        <v>0</v>
      </c>
    </row>
    <row r="24" spans="1:10">
      <c r="A24" s="33" t="s">
        <v>40</v>
      </c>
      <c r="B24" s="42"/>
      <c r="C24" s="42"/>
      <c r="D24" s="42"/>
      <c r="E24" s="42"/>
      <c r="F24" s="42"/>
      <c r="G24" s="42"/>
      <c r="H24" s="42">
        <v>3587.36</v>
      </c>
      <c r="I24" s="42"/>
      <c r="J24" s="41">
        <f t="shared" si="0"/>
        <v>3587.36</v>
      </c>
    </row>
    <row r="25" spans="1:10" ht="30">
      <c r="A25" s="33" t="s">
        <v>105</v>
      </c>
      <c r="B25" s="42"/>
      <c r="C25" s="42">
        <v>20910</v>
      </c>
      <c r="D25" s="42"/>
      <c r="E25" s="42"/>
      <c r="F25" s="42"/>
      <c r="G25" s="42"/>
      <c r="H25" s="42"/>
      <c r="I25" s="42"/>
      <c r="J25" s="41">
        <f t="shared" si="0"/>
        <v>20910</v>
      </c>
    </row>
    <row r="26" spans="1:10">
      <c r="A26" s="33" t="s">
        <v>41</v>
      </c>
      <c r="B26" s="42"/>
      <c r="C26" s="42"/>
      <c r="D26" s="42"/>
      <c r="E26" s="42"/>
      <c r="F26" s="42"/>
      <c r="G26" s="42"/>
      <c r="H26" s="42"/>
      <c r="I26" s="42"/>
      <c r="J26" s="41">
        <f t="shared" si="0"/>
        <v>0</v>
      </c>
    </row>
    <row r="27" spans="1:10" ht="30">
      <c r="A27" s="33" t="s">
        <v>86</v>
      </c>
      <c r="B27" s="42"/>
      <c r="C27" s="42"/>
      <c r="D27" s="42"/>
      <c r="E27" s="42"/>
      <c r="F27" s="42">
        <v>2500</v>
      </c>
      <c r="G27" s="42">
        <v>2500</v>
      </c>
      <c r="H27" s="42"/>
      <c r="I27" s="42"/>
      <c r="J27" s="41">
        <f t="shared" si="0"/>
        <v>5000</v>
      </c>
    </row>
    <row r="28" spans="1:10">
      <c r="A28" s="33" t="s">
        <v>42</v>
      </c>
      <c r="B28" s="42"/>
      <c r="C28" s="42"/>
      <c r="D28" s="42"/>
      <c r="E28" s="42"/>
      <c r="F28" s="42"/>
      <c r="G28" s="42"/>
      <c r="H28" s="42"/>
      <c r="I28" s="42">
        <v>4800</v>
      </c>
      <c r="J28" s="41">
        <f t="shared" si="0"/>
        <v>4800</v>
      </c>
    </row>
    <row r="29" spans="1:10">
      <c r="A29" s="33" t="s">
        <v>43</v>
      </c>
      <c r="B29" s="42"/>
      <c r="C29" s="42"/>
      <c r="D29" s="42"/>
      <c r="E29" s="42"/>
      <c r="F29" s="42">
        <v>3500</v>
      </c>
      <c r="G29" s="42"/>
      <c r="H29" s="42"/>
      <c r="I29" s="42"/>
      <c r="J29" s="41">
        <f t="shared" si="0"/>
        <v>3500</v>
      </c>
    </row>
    <row r="30" spans="1:10">
      <c r="A30" s="33" t="s">
        <v>44</v>
      </c>
      <c r="B30" s="42">
        <v>500</v>
      </c>
      <c r="C30" s="42"/>
      <c r="D30" s="42"/>
      <c r="E30" s="42"/>
      <c r="F30" s="42"/>
      <c r="G30" s="42"/>
      <c r="H30" s="42"/>
      <c r="I30" s="42"/>
      <c r="J30" s="41">
        <f t="shared" si="0"/>
        <v>500</v>
      </c>
    </row>
    <row r="31" spans="1:10" ht="45">
      <c r="A31" s="33" t="s">
        <v>45</v>
      </c>
      <c r="B31" s="42"/>
      <c r="C31" s="42"/>
      <c r="D31" s="46"/>
      <c r="E31" s="42"/>
      <c r="F31" s="42">
        <v>1750</v>
      </c>
      <c r="G31" s="42">
        <v>1750</v>
      </c>
      <c r="H31" s="42"/>
      <c r="I31" s="42"/>
      <c r="J31" s="41">
        <f t="shared" si="0"/>
        <v>3500</v>
      </c>
    </row>
    <row r="32" spans="1:10" ht="30">
      <c r="A32" s="33" t="s">
        <v>46</v>
      </c>
      <c r="B32" s="41">
        <v>500</v>
      </c>
      <c r="C32" s="41"/>
      <c r="D32" s="41"/>
      <c r="E32" s="41"/>
      <c r="F32" s="41">
        <v>500</v>
      </c>
      <c r="G32" s="41">
        <v>500</v>
      </c>
      <c r="H32" s="41"/>
      <c r="I32" s="41">
        <v>500</v>
      </c>
      <c r="J32" s="41">
        <f t="shared" si="0"/>
        <v>2000</v>
      </c>
    </row>
    <row r="33" spans="1:10" ht="30">
      <c r="A33" s="33" t="s">
        <v>47</v>
      </c>
      <c r="B33" s="41"/>
      <c r="C33" s="41"/>
      <c r="D33" s="41"/>
      <c r="E33" s="41">
        <v>800</v>
      </c>
      <c r="F33" s="41"/>
      <c r="G33" s="41"/>
      <c r="H33" s="41"/>
      <c r="I33" s="41">
        <v>1165.3899999999999</v>
      </c>
      <c r="J33" s="41">
        <f t="shared" si="0"/>
        <v>1965.3899999999999</v>
      </c>
    </row>
    <row r="34" spans="1:10">
      <c r="A34" s="33" t="s">
        <v>48</v>
      </c>
      <c r="B34" s="41"/>
      <c r="C34" s="41">
        <v>500</v>
      </c>
      <c r="D34" s="41"/>
      <c r="E34" s="41"/>
      <c r="F34" s="41"/>
      <c r="G34" s="41"/>
      <c r="H34" s="41"/>
      <c r="I34" s="41">
        <v>500</v>
      </c>
      <c r="J34" s="41">
        <f t="shared" si="0"/>
        <v>1000</v>
      </c>
    </row>
    <row r="35" spans="1:10">
      <c r="A35" s="33" t="s">
        <v>49</v>
      </c>
      <c r="B35" s="42">
        <v>500</v>
      </c>
      <c r="C35" s="42"/>
      <c r="D35" s="42"/>
      <c r="E35" s="42"/>
      <c r="F35" s="42"/>
      <c r="G35" s="42"/>
      <c r="H35" s="42"/>
      <c r="I35" s="42"/>
      <c r="J35" s="41">
        <f t="shared" si="0"/>
        <v>500</v>
      </c>
    </row>
    <row r="36" spans="1:10">
      <c r="A36" s="34" t="s">
        <v>50</v>
      </c>
      <c r="B36" s="42"/>
      <c r="C36" s="42"/>
      <c r="D36" s="42"/>
      <c r="E36" s="42"/>
      <c r="F36" s="42">
        <v>1200</v>
      </c>
      <c r="G36" s="42">
        <v>1200</v>
      </c>
      <c r="H36" s="42"/>
      <c r="I36" s="42"/>
      <c r="J36" s="41">
        <f t="shared" si="0"/>
        <v>2400</v>
      </c>
    </row>
    <row r="37" spans="1:10">
      <c r="A37" s="33" t="s">
        <v>51</v>
      </c>
      <c r="B37" s="42"/>
      <c r="C37" s="42"/>
      <c r="D37" s="42"/>
      <c r="E37" s="42"/>
      <c r="F37" s="42"/>
      <c r="G37" s="42"/>
      <c r="H37" s="42"/>
      <c r="I37" s="42"/>
      <c r="J37" s="41">
        <f t="shared" si="0"/>
        <v>0</v>
      </c>
    </row>
    <row r="38" spans="1:10">
      <c r="A38" s="33" t="s">
        <v>52</v>
      </c>
      <c r="B38" s="42"/>
      <c r="C38" s="42"/>
      <c r="D38" s="42"/>
      <c r="E38" s="42"/>
      <c r="F38" s="42"/>
      <c r="G38" s="42"/>
      <c r="H38" s="42"/>
      <c r="I38" s="42"/>
      <c r="J38" s="41">
        <f t="shared" si="0"/>
        <v>0</v>
      </c>
    </row>
    <row r="39" spans="1:10">
      <c r="A39" s="34" t="s">
        <v>53</v>
      </c>
      <c r="B39" s="42"/>
      <c r="C39" s="42"/>
      <c r="D39" s="42"/>
      <c r="E39" s="42">
        <v>981.8</v>
      </c>
      <c r="F39" s="42"/>
      <c r="G39" s="42">
        <v>2625</v>
      </c>
      <c r="H39" s="42"/>
      <c r="I39" s="42"/>
      <c r="J39" s="41">
        <f t="shared" si="0"/>
        <v>3606.8</v>
      </c>
    </row>
    <row r="40" spans="1:10">
      <c r="A40" s="34" t="s">
        <v>87</v>
      </c>
      <c r="B40" s="42"/>
      <c r="C40" s="42"/>
      <c r="D40" s="42"/>
      <c r="E40" s="42"/>
      <c r="F40" s="42"/>
      <c r="G40" s="42"/>
      <c r="H40" s="42"/>
      <c r="I40" s="42"/>
      <c r="J40" s="41">
        <f t="shared" si="0"/>
        <v>0</v>
      </c>
    </row>
    <row r="41" spans="1:10">
      <c r="A41" s="34" t="s">
        <v>54</v>
      </c>
      <c r="B41" s="42"/>
      <c r="C41" s="42"/>
      <c r="D41" s="42"/>
      <c r="E41" s="42"/>
      <c r="F41" s="42"/>
      <c r="G41" s="42">
        <v>500</v>
      </c>
      <c r="H41" s="42"/>
      <c r="I41" s="42"/>
      <c r="J41" s="41">
        <f t="shared" ref="J41:J72" si="2">SUM(B41:I41)</f>
        <v>500</v>
      </c>
    </row>
    <row r="42" spans="1:10">
      <c r="A42" s="33" t="s">
        <v>55</v>
      </c>
      <c r="B42" s="42"/>
      <c r="C42" s="42"/>
      <c r="D42" s="42"/>
      <c r="E42" s="42"/>
      <c r="F42" s="41"/>
      <c r="G42" s="42"/>
      <c r="H42" s="42"/>
      <c r="I42" s="42"/>
      <c r="J42" s="41">
        <f t="shared" si="2"/>
        <v>0</v>
      </c>
    </row>
    <row r="43" spans="1:10">
      <c r="A43" s="35" t="s">
        <v>56</v>
      </c>
      <c r="B43" s="42"/>
      <c r="C43" s="42"/>
      <c r="D43" s="42">
        <v>1800</v>
      </c>
      <c r="E43" s="42"/>
      <c r="F43" s="41">
        <v>1800</v>
      </c>
      <c r="G43" s="42">
        <v>1800</v>
      </c>
      <c r="H43" s="42">
        <v>4942.91</v>
      </c>
      <c r="I43" s="42"/>
      <c r="J43" s="41">
        <f t="shared" si="2"/>
        <v>10342.91</v>
      </c>
    </row>
    <row r="44" spans="1:10">
      <c r="A44" s="35" t="s">
        <v>88</v>
      </c>
      <c r="B44" s="42"/>
      <c r="C44" s="42"/>
      <c r="D44" s="42"/>
      <c r="E44" s="42"/>
      <c r="F44" s="41"/>
      <c r="G44" s="42"/>
      <c r="H44" s="42"/>
      <c r="I44" s="42"/>
      <c r="J44" s="41">
        <f t="shared" si="2"/>
        <v>0</v>
      </c>
    </row>
    <row r="45" spans="1:10" ht="30">
      <c r="A45" s="35" t="s">
        <v>89</v>
      </c>
      <c r="B45" s="42"/>
      <c r="C45" s="42"/>
      <c r="D45" s="42"/>
      <c r="E45" s="42"/>
      <c r="F45" s="41"/>
      <c r="G45" s="42"/>
      <c r="H45" s="42"/>
      <c r="I45" s="42"/>
      <c r="J45" s="41">
        <f t="shared" si="2"/>
        <v>0</v>
      </c>
    </row>
    <row r="46" spans="1:10">
      <c r="A46" s="35" t="s">
        <v>57</v>
      </c>
      <c r="B46" s="42"/>
      <c r="C46" s="42"/>
      <c r="D46" s="42"/>
      <c r="E46" s="42"/>
      <c r="F46" s="42">
        <v>2500</v>
      </c>
      <c r="G46" s="42"/>
      <c r="H46" s="42"/>
      <c r="I46" s="42"/>
      <c r="J46" s="41">
        <f t="shared" si="2"/>
        <v>2500</v>
      </c>
    </row>
    <row r="47" spans="1:10" ht="30">
      <c r="A47" s="33" t="s">
        <v>58</v>
      </c>
      <c r="B47" s="41"/>
      <c r="C47" s="41"/>
      <c r="D47" s="41"/>
      <c r="E47" s="41">
        <v>416</v>
      </c>
      <c r="F47" s="41">
        <v>2600</v>
      </c>
      <c r="G47" s="41">
        <v>1700</v>
      </c>
      <c r="H47" s="41"/>
      <c r="I47" s="41"/>
      <c r="J47" s="41">
        <f t="shared" si="2"/>
        <v>4716</v>
      </c>
    </row>
    <row r="48" spans="1:10" ht="30">
      <c r="A48" s="36" t="s">
        <v>98</v>
      </c>
      <c r="B48" s="45">
        <f>SUM(B49:B81)</f>
        <v>20672.079999999998</v>
      </c>
      <c r="C48" s="45">
        <f t="shared" ref="C48:G48" si="3">SUM(C49:C81)</f>
        <v>21250.28</v>
      </c>
      <c r="D48" s="45">
        <f t="shared" si="3"/>
        <v>19212.039999999997</v>
      </c>
      <c r="E48" s="45">
        <f t="shared" si="3"/>
        <v>11022.390000000001</v>
      </c>
      <c r="F48" s="45">
        <f t="shared" si="3"/>
        <v>24721.38</v>
      </c>
      <c r="G48" s="45">
        <f t="shared" si="3"/>
        <v>10548.179999999998</v>
      </c>
      <c r="H48" s="45">
        <f>SUM(H49:H79)</f>
        <v>80168.61</v>
      </c>
      <c r="I48" s="45">
        <f>SUM(I49:I79)</f>
        <v>70363.760000000009</v>
      </c>
      <c r="J48" s="43">
        <f t="shared" si="2"/>
        <v>257958.72</v>
      </c>
    </row>
    <row r="49" spans="1:10" ht="30">
      <c r="A49" s="33" t="s">
        <v>59</v>
      </c>
      <c r="B49" s="42"/>
      <c r="C49" s="42"/>
      <c r="D49" s="42"/>
      <c r="E49" s="42"/>
      <c r="F49" s="42"/>
      <c r="G49" s="42"/>
      <c r="H49" s="42"/>
      <c r="I49" s="42"/>
      <c r="J49" s="41">
        <f t="shared" si="2"/>
        <v>0</v>
      </c>
    </row>
    <row r="50" spans="1:10">
      <c r="A50" s="33" t="s">
        <v>60</v>
      </c>
      <c r="B50" s="42"/>
      <c r="C50" s="42"/>
      <c r="D50" s="42"/>
      <c r="E50" s="42"/>
      <c r="F50" s="42"/>
      <c r="G50" s="42"/>
      <c r="H50" s="42"/>
      <c r="I50" s="42"/>
      <c r="J50" s="41">
        <f t="shared" si="2"/>
        <v>0</v>
      </c>
    </row>
    <row r="51" spans="1:10">
      <c r="A51" s="33" t="s">
        <v>101</v>
      </c>
      <c r="B51" s="42"/>
      <c r="C51" s="42"/>
      <c r="D51" s="42"/>
      <c r="E51" s="42"/>
      <c r="F51" s="42">
        <v>8430.51</v>
      </c>
      <c r="G51" s="42"/>
      <c r="H51" s="42">
        <v>6322.88</v>
      </c>
      <c r="I51" s="42">
        <v>6322.88</v>
      </c>
      <c r="J51" s="41">
        <f t="shared" si="2"/>
        <v>21076.27</v>
      </c>
    </row>
    <row r="52" spans="1:10">
      <c r="A52" s="34" t="s">
        <v>91</v>
      </c>
      <c r="B52" s="42"/>
      <c r="C52" s="42"/>
      <c r="D52" s="42"/>
      <c r="E52" s="42"/>
      <c r="F52" s="42"/>
      <c r="G52" s="42"/>
      <c r="H52" s="42">
        <v>22363.87</v>
      </c>
      <c r="I52" s="42"/>
      <c r="J52" s="41">
        <f t="shared" si="2"/>
        <v>22363.87</v>
      </c>
    </row>
    <row r="53" spans="1:10">
      <c r="A53" s="34" t="s">
        <v>61</v>
      </c>
      <c r="B53" s="42"/>
      <c r="C53" s="42"/>
      <c r="D53" s="42">
        <v>2709.81</v>
      </c>
      <c r="E53" s="42">
        <v>903.27</v>
      </c>
      <c r="F53" s="41"/>
      <c r="G53" s="42">
        <v>2709.81</v>
      </c>
      <c r="H53" s="42">
        <v>2709.81</v>
      </c>
      <c r="I53" s="42">
        <v>2258.17</v>
      </c>
      <c r="J53" s="41">
        <f t="shared" si="2"/>
        <v>11290.869999999999</v>
      </c>
    </row>
    <row r="54" spans="1:10" ht="30">
      <c r="A54" s="34" t="s">
        <v>90</v>
      </c>
      <c r="B54" s="42"/>
      <c r="C54" s="42"/>
      <c r="D54" s="42"/>
      <c r="E54" s="42"/>
      <c r="F54" s="41"/>
      <c r="G54" s="42"/>
      <c r="H54" s="42"/>
      <c r="I54" s="42"/>
      <c r="J54" s="41">
        <f t="shared" si="2"/>
        <v>0</v>
      </c>
    </row>
    <row r="55" spans="1:10">
      <c r="A55" s="33" t="s">
        <v>62</v>
      </c>
      <c r="B55" s="42"/>
      <c r="C55" s="42"/>
      <c r="D55" s="42"/>
      <c r="E55" s="42"/>
      <c r="F55" s="42"/>
      <c r="G55" s="42"/>
      <c r="H55" s="42"/>
      <c r="I55" s="42"/>
      <c r="J55" s="41">
        <f t="shared" si="2"/>
        <v>0</v>
      </c>
    </row>
    <row r="56" spans="1:10">
      <c r="A56" s="35" t="s">
        <v>63</v>
      </c>
      <c r="B56" s="42"/>
      <c r="C56" s="42"/>
      <c r="D56" s="42"/>
      <c r="E56" s="42"/>
      <c r="F56" s="42"/>
      <c r="G56" s="42"/>
      <c r="H56" s="42"/>
      <c r="I56" s="42"/>
      <c r="J56" s="41">
        <f t="shared" si="2"/>
        <v>0</v>
      </c>
    </row>
    <row r="57" spans="1:10" ht="30">
      <c r="A57" s="35" t="s">
        <v>64</v>
      </c>
      <c r="B57" s="42">
        <v>322.60000000000002</v>
      </c>
      <c r="C57" s="42">
        <v>322.60000000000002</v>
      </c>
      <c r="D57" s="42">
        <v>322.60000000000002</v>
      </c>
      <c r="E57" s="42"/>
      <c r="F57" s="42"/>
      <c r="G57" s="42"/>
      <c r="H57" s="42"/>
      <c r="I57" s="42">
        <v>967.8</v>
      </c>
      <c r="J57" s="41">
        <f t="shared" si="2"/>
        <v>1935.6</v>
      </c>
    </row>
    <row r="58" spans="1:10" ht="45">
      <c r="A58" s="33" t="s">
        <v>100</v>
      </c>
      <c r="B58" s="42">
        <v>313.64</v>
      </c>
      <c r="C58" s="42">
        <v>313.64</v>
      </c>
      <c r="D58" s="42">
        <v>313.64</v>
      </c>
      <c r="E58" s="42">
        <v>313.64</v>
      </c>
      <c r="F58" s="42">
        <v>313.64</v>
      </c>
      <c r="G58" s="42">
        <v>313.64</v>
      </c>
      <c r="H58" s="42">
        <v>940.92</v>
      </c>
      <c r="I58" s="42">
        <v>940.92</v>
      </c>
      <c r="J58" s="41">
        <f t="shared" si="2"/>
        <v>3763.68</v>
      </c>
    </row>
    <row r="59" spans="1:10" ht="60">
      <c r="A59" s="33" t="s">
        <v>65</v>
      </c>
      <c r="B59" s="42">
        <v>690</v>
      </c>
      <c r="C59" s="42">
        <v>690</v>
      </c>
      <c r="D59" s="42">
        <v>690</v>
      </c>
      <c r="E59" s="42">
        <v>690</v>
      </c>
      <c r="F59" s="42">
        <v>690</v>
      </c>
      <c r="G59" s="42">
        <v>690</v>
      </c>
      <c r="H59" s="42">
        <v>2070</v>
      </c>
      <c r="I59" s="42">
        <v>2070</v>
      </c>
      <c r="J59" s="41">
        <f t="shared" si="2"/>
        <v>8280</v>
      </c>
    </row>
    <row r="60" spans="1:10" ht="45">
      <c r="A60" s="33" t="s">
        <v>66</v>
      </c>
      <c r="B60" s="42">
        <v>12796.31</v>
      </c>
      <c r="C60" s="42">
        <v>12796.31</v>
      </c>
      <c r="D60" s="42"/>
      <c r="E60" s="42"/>
      <c r="F60" s="42">
        <v>3199.08</v>
      </c>
      <c r="G60" s="42">
        <v>3199.08</v>
      </c>
      <c r="H60" s="42">
        <v>6398.16</v>
      </c>
      <c r="I60" s="42">
        <v>12796.31</v>
      </c>
      <c r="J60" s="41">
        <f t="shared" si="2"/>
        <v>51185.25</v>
      </c>
    </row>
    <row r="61" spans="1:10" ht="30">
      <c r="A61" s="33" t="s">
        <v>67</v>
      </c>
      <c r="B61" s="42"/>
      <c r="C61" s="42"/>
      <c r="D61" s="42"/>
      <c r="E61" s="42"/>
      <c r="F61" s="42"/>
      <c r="G61" s="42"/>
      <c r="H61" s="42"/>
      <c r="I61" s="42"/>
      <c r="J61" s="41">
        <f t="shared" si="2"/>
        <v>0</v>
      </c>
    </row>
    <row r="62" spans="1:10">
      <c r="A62" s="33" t="s">
        <v>68</v>
      </c>
      <c r="B62" s="42"/>
      <c r="C62" s="42"/>
      <c r="D62" s="42">
        <v>5961.57</v>
      </c>
      <c r="E62" s="42">
        <v>1987.19</v>
      </c>
      <c r="F62" s="42">
        <v>1987.19</v>
      </c>
      <c r="G62" s="42"/>
      <c r="H62" s="42">
        <v>7451.97</v>
      </c>
      <c r="I62" s="42">
        <v>7451.97</v>
      </c>
      <c r="J62" s="41">
        <f t="shared" si="2"/>
        <v>24839.890000000003</v>
      </c>
    </row>
    <row r="63" spans="1:10">
      <c r="A63" s="35" t="s">
        <v>69</v>
      </c>
      <c r="B63" s="42"/>
      <c r="C63" s="42"/>
      <c r="D63" s="46"/>
      <c r="E63" s="42">
        <v>1565.67</v>
      </c>
      <c r="F63" s="41"/>
      <c r="G63" s="42"/>
      <c r="H63" s="42">
        <v>5871.25</v>
      </c>
      <c r="I63" s="42">
        <v>12990.33</v>
      </c>
      <c r="J63" s="41">
        <f t="shared" si="2"/>
        <v>20427.25</v>
      </c>
    </row>
    <row r="64" spans="1:10">
      <c r="A64" s="33" t="s">
        <v>84</v>
      </c>
      <c r="B64" s="42"/>
      <c r="C64" s="46">
        <v>864</v>
      </c>
      <c r="D64" s="46"/>
      <c r="E64" s="42"/>
      <c r="F64" s="42">
        <v>1680</v>
      </c>
      <c r="G64" s="42"/>
      <c r="H64" s="42">
        <v>1680</v>
      </c>
      <c r="I64" s="42">
        <v>1680</v>
      </c>
      <c r="J64" s="41">
        <f t="shared" si="2"/>
        <v>5904</v>
      </c>
    </row>
    <row r="65" spans="1:10">
      <c r="A65" s="32" t="s">
        <v>70</v>
      </c>
      <c r="B65" s="42"/>
      <c r="C65" s="42"/>
      <c r="D65" s="42"/>
      <c r="E65" s="42">
        <v>1505.45</v>
      </c>
      <c r="F65" s="42"/>
      <c r="G65" s="42"/>
      <c r="H65" s="42"/>
      <c r="I65" s="42"/>
      <c r="J65" s="41">
        <f t="shared" si="2"/>
        <v>1505.45</v>
      </c>
    </row>
    <row r="66" spans="1:10">
      <c r="A66" s="32" t="s">
        <v>71</v>
      </c>
      <c r="B66" s="42">
        <v>3233.9599999999996</v>
      </c>
      <c r="C66" s="42">
        <v>2948.16</v>
      </c>
      <c r="D66" s="42">
        <v>2948.16</v>
      </c>
      <c r="E66" s="42">
        <v>2948.16</v>
      </c>
      <c r="F66" s="42">
        <v>3188.16</v>
      </c>
      <c r="G66" s="42">
        <v>2948.16</v>
      </c>
      <c r="H66" s="42">
        <v>8890.2799999999988</v>
      </c>
      <c r="I66" s="42">
        <v>9315.5500000000011</v>
      </c>
      <c r="J66" s="41">
        <f t="shared" si="2"/>
        <v>36420.589999999997</v>
      </c>
    </row>
    <row r="67" spans="1:10">
      <c r="A67" s="32" t="s">
        <v>92</v>
      </c>
      <c r="B67" s="42"/>
      <c r="C67" s="42"/>
      <c r="D67" s="42"/>
      <c r="E67" s="42"/>
      <c r="F67" s="42"/>
      <c r="G67" s="42"/>
      <c r="H67" s="42"/>
      <c r="I67" s="42"/>
      <c r="J67" s="41">
        <f t="shared" si="2"/>
        <v>0</v>
      </c>
    </row>
    <row r="68" spans="1:10" ht="30">
      <c r="A68" s="32" t="s">
        <v>72</v>
      </c>
      <c r="B68" s="42"/>
      <c r="C68" s="42"/>
      <c r="D68" s="42"/>
      <c r="E68" s="42"/>
      <c r="F68" s="42">
        <v>60.22</v>
      </c>
      <c r="G68" s="42">
        <v>60.22</v>
      </c>
      <c r="H68" s="42">
        <v>225.82</v>
      </c>
      <c r="I68" s="42">
        <v>225.82</v>
      </c>
      <c r="J68" s="41">
        <f t="shared" si="2"/>
        <v>572.07999999999993</v>
      </c>
    </row>
    <row r="69" spans="1:10">
      <c r="A69" s="32" t="s">
        <v>73</v>
      </c>
      <c r="B69" s="42"/>
      <c r="C69" s="42"/>
      <c r="D69" s="42">
        <v>903.27</v>
      </c>
      <c r="E69" s="42">
        <v>301.08999999999997</v>
      </c>
      <c r="F69" s="42"/>
      <c r="G69" s="42"/>
      <c r="H69" s="42">
        <v>1129.0899999999999</v>
      </c>
      <c r="I69" s="42">
        <v>1430.18</v>
      </c>
      <c r="J69" s="41">
        <f t="shared" si="2"/>
        <v>3763.63</v>
      </c>
    </row>
    <row r="70" spans="1:10">
      <c r="A70" s="32" t="s">
        <v>85</v>
      </c>
      <c r="B70" s="42"/>
      <c r="C70" s="42"/>
      <c r="D70" s="42"/>
      <c r="E70" s="42"/>
      <c r="F70" s="42">
        <v>752.73</v>
      </c>
      <c r="G70" s="42"/>
      <c r="H70" s="42"/>
      <c r="I70" s="42">
        <v>752.73</v>
      </c>
      <c r="J70" s="41">
        <f t="shared" si="2"/>
        <v>1505.46</v>
      </c>
    </row>
    <row r="71" spans="1:10">
      <c r="A71" s="32" t="s">
        <v>74</v>
      </c>
      <c r="B71" s="42"/>
      <c r="C71" s="42"/>
      <c r="D71" s="42">
        <v>541.96</v>
      </c>
      <c r="E71" s="42">
        <v>180.65</v>
      </c>
      <c r="F71" s="42">
        <v>361.31</v>
      </c>
      <c r="G71" s="42"/>
      <c r="H71" s="42">
        <v>587.12</v>
      </c>
      <c r="I71" s="42">
        <v>587.12</v>
      </c>
      <c r="J71" s="41">
        <f t="shared" si="2"/>
        <v>2258.16</v>
      </c>
    </row>
    <row r="72" spans="1:10">
      <c r="A72" s="32" t="s">
        <v>104</v>
      </c>
      <c r="B72" s="42">
        <v>2688.3</v>
      </c>
      <c r="C72" s="42">
        <v>2688.3</v>
      </c>
      <c r="D72" s="42">
        <v>2688.3</v>
      </c>
      <c r="E72" s="42"/>
      <c r="F72" s="42">
        <v>2688.3</v>
      </c>
      <c r="G72" s="42"/>
      <c r="H72" s="42"/>
      <c r="I72" s="42">
        <v>8064.9</v>
      </c>
      <c r="J72" s="41">
        <f t="shared" si="2"/>
        <v>18818.099999999999</v>
      </c>
    </row>
    <row r="73" spans="1:10">
      <c r="A73" s="32" t="s">
        <v>75</v>
      </c>
      <c r="B73" s="42">
        <v>627.27</v>
      </c>
      <c r="C73" s="42">
        <v>627.27</v>
      </c>
      <c r="D73" s="42">
        <v>627.27</v>
      </c>
      <c r="E73" s="42">
        <v>627.27</v>
      </c>
      <c r="F73" s="42"/>
      <c r="G73" s="42">
        <v>627.27</v>
      </c>
      <c r="H73" s="42">
        <v>12594.81</v>
      </c>
      <c r="I73" s="42">
        <v>2509.08</v>
      </c>
      <c r="J73" s="41">
        <f t="shared" ref="J73:J104" si="4">SUM(B73:I73)</f>
        <v>18240.239999999998</v>
      </c>
    </row>
    <row r="74" spans="1:10">
      <c r="A74" s="32" t="s">
        <v>93</v>
      </c>
      <c r="B74" s="42"/>
      <c r="C74" s="42"/>
      <c r="D74" s="42"/>
      <c r="E74" s="42"/>
      <c r="F74" s="42"/>
      <c r="G74" s="42"/>
      <c r="H74" s="42"/>
      <c r="I74" s="42"/>
      <c r="J74" s="41">
        <f t="shared" si="4"/>
        <v>0</v>
      </c>
    </row>
    <row r="75" spans="1:10" ht="30">
      <c r="A75" s="32" t="s">
        <v>80</v>
      </c>
      <c r="B75" s="42"/>
      <c r="C75" s="42"/>
      <c r="D75" s="42"/>
      <c r="E75" s="42"/>
      <c r="F75" s="42"/>
      <c r="G75" s="42"/>
      <c r="H75" s="42"/>
      <c r="I75" s="42"/>
      <c r="J75" s="41">
        <f t="shared" si="4"/>
        <v>0</v>
      </c>
    </row>
    <row r="76" spans="1:10">
      <c r="A76" s="32" t="s">
        <v>81</v>
      </c>
      <c r="B76" s="42"/>
      <c r="C76" s="42"/>
      <c r="D76" s="42"/>
      <c r="E76" s="42"/>
      <c r="F76" s="42"/>
      <c r="G76" s="42"/>
      <c r="H76" s="42"/>
      <c r="I76" s="42"/>
      <c r="J76" s="41">
        <f t="shared" si="4"/>
        <v>0</v>
      </c>
    </row>
    <row r="77" spans="1:10">
      <c r="A77" s="32" t="s">
        <v>82</v>
      </c>
      <c r="B77" s="42"/>
      <c r="C77" s="42"/>
      <c r="D77" s="42"/>
      <c r="E77" s="42"/>
      <c r="F77" s="42"/>
      <c r="G77" s="42"/>
      <c r="H77" s="42"/>
      <c r="I77" s="42"/>
      <c r="J77" s="41">
        <f t="shared" si="4"/>
        <v>0</v>
      </c>
    </row>
    <row r="78" spans="1:10" ht="30">
      <c r="A78" s="32" t="s">
        <v>83</v>
      </c>
      <c r="B78" s="42"/>
      <c r="C78" s="42"/>
      <c r="D78" s="42"/>
      <c r="E78" s="42"/>
      <c r="F78" s="42"/>
      <c r="G78" s="42"/>
      <c r="H78" s="42"/>
      <c r="I78" s="42"/>
      <c r="J78" s="41">
        <f t="shared" si="4"/>
        <v>0</v>
      </c>
    </row>
    <row r="79" spans="1:10">
      <c r="A79" s="37" t="s">
        <v>76</v>
      </c>
      <c r="B79" s="42">
        <f>B80+B81</f>
        <v>0</v>
      </c>
      <c r="C79" s="42">
        <f t="shared" ref="C79:H79" si="5">C80+C81</f>
        <v>0</v>
      </c>
      <c r="D79" s="42">
        <f t="shared" si="5"/>
        <v>752.73</v>
      </c>
      <c r="E79" s="42">
        <f t="shared" si="5"/>
        <v>0</v>
      </c>
      <c r="F79" s="42">
        <f t="shared" si="5"/>
        <v>685.12</v>
      </c>
      <c r="G79" s="42">
        <f t="shared" si="5"/>
        <v>0</v>
      </c>
      <c r="H79" s="42">
        <f t="shared" si="5"/>
        <v>932.63</v>
      </c>
      <c r="I79" s="42"/>
      <c r="J79" s="41">
        <f t="shared" si="4"/>
        <v>2370.48</v>
      </c>
    </row>
    <row r="80" spans="1:10" ht="30">
      <c r="A80" s="32" t="s">
        <v>77</v>
      </c>
      <c r="B80" s="42"/>
      <c r="C80" s="42"/>
      <c r="D80" s="42">
        <v>752.73</v>
      </c>
      <c r="E80" s="42"/>
      <c r="F80" s="42">
        <v>685.12</v>
      </c>
      <c r="G80" s="42"/>
      <c r="H80" s="42">
        <v>932.63</v>
      </c>
      <c r="I80" s="42"/>
      <c r="J80" s="41">
        <f t="shared" si="4"/>
        <v>2370.48</v>
      </c>
    </row>
    <row r="81" spans="1:10">
      <c r="A81" s="32" t="s">
        <v>78</v>
      </c>
      <c r="B81" s="45"/>
      <c r="C81" s="45"/>
      <c r="D81" s="45"/>
      <c r="E81" s="45"/>
      <c r="F81" s="45"/>
      <c r="G81" s="45"/>
      <c r="H81" s="45"/>
      <c r="I81" s="45"/>
      <c r="J81" s="41">
        <f t="shared" si="4"/>
        <v>0</v>
      </c>
    </row>
    <row r="82" spans="1:10">
      <c r="A82" s="38" t="s">
        <v>99</v>
      </c>
      <c r="B82" s="45">
        <f>SUM(B83:B88)</f>
        <v>0</v>
      </c>
      <c r="C82" s="43">
        <f>SUM(C84:C88)</f>
        <v>0</v>
      </c>
      <c r="D82" s="45">
        <f>SUM(D83:D84)</f>
        <v>6880.4</v>
      </c>
      <c r="E82" s="43">
        <f>SUM(E84:E88)</f>
        <v>0</v>
      </c>
      <c r="F82" s="45">
        <f>SUM(F84:F88)</f>
        <v>0</v>
      </c>
      <c r="G82" s="45">
        <f>SUM(G84:G88)</f>
        <v>41031.01</v>
      </c>
      <c r="H82" s="45">
        <f>SUM(H84:H95)</f>
        <v>16009.23</v>
      </c>
      <c r="I82" s="45">
        <f>SUM(I84:I103)</f>
        <v>78311.310000000012</v>
      </c>
      <c r="J82" s="43">
        <f t="shared" si="4"/>
        <v>142231.95000000001</v>
      </c>
    </row>
    <row r="83" spans="1:10">
      <c r="A83" s="32" t="s">
        <v>79</v>
      </c>
      <c r="B83" s="42"/>
      <c r="C83" s="41"/>
      <c r="D83" s="42">
        <v>6880.4</v>
      </c>
      <c r="E83" s="41"/>
      <c r="F83" s="42"/>
      <c r="G83" s="42"/>
      <c r="H83" s="42"/>
      <c r="I83" s="42"/>
      <c r="J83" s="41">
        <f t="shared" si="4"/>
        <v>6880.4</v>
      </c>
    </row>
    <row r="84" spans="1:10" ht="30">
      <c r="A84" s="32" t="s">
        <v>107</v>
      </c>
      <c r="B84" s="42"/>
      <c r="C84" s="42"/>
      <c r="D84" s="42"/>
      <c r="E84" s="42"/>
      <c r="F84" s="42"/>
      <c r="G84" s="42">
        <v>11440</v>
      </c>
      <c r="H84" s="42"/>
      <c r="I84" s="42"/>
      <c r="J84" s="41">
        <f t="shared" ref="J84:J104" si="6">SUM(B84:I84)</f>
        <v>11440</v>
      </c>
    </row>
    <row r="85" spans="1:10">
      <c r="A85" s="32" t="s">
        <v>108</v>
      </c>
      <c r="B85" s="42"/>
      <c r="C85" s="42"/>
      <c r="D85" s="42"/>
      <c r="E85" s="42"/>
      <c r="F85" s="42"/>
      <c r="G85" s="42">
        <v>3611</v>
      </c>
      <c r="H85" s="42"/>
      <c r="I85" s="42"/>
      <c r="J85" s="41">
        <f t="shared" si="6"/>
        <v>3611</v>
      </c>
    </row>
    <row r="86" spans="1:10">
      <c r="A86" s="32" t="s">
        <v>109</v>
      </c>
      <c r="B86" s="42"/>
      <c r="C86" s="42"/>
      <c r="D86" s="42"/>
      <c r="E86" s="42"/>
      <c r="F86" s="42"/>
      <c r="G86" s="42">
        <v>21800</v>
      </c>
      <c r="H86" s="42"/>
      <c r="I86" s="42"/>
      <c r="J86" s="41">
        <f t="shared" si="6"/>
        <v>21800</v>
      </c>
    </row>
    <row r="87" spans="1:10">
      <c r="A87" s="32" t="s">
        <v>110</v>
      </c>
      <c r="B87" s="42"/>
      <c r="C87" s="42"/>
      <c r="D87" s="42"/>
      <c r="E87" s="42"/>
      <c r="F87" s="42"/>
      <c r="G87" s="42">
        <v>3714.6</v>
      </c>
      <c r="H87" s="42"/>
      <c r="I87" s="42"/>
      <c r="J87" s="41">
        <f t="shared" si="6"/>
        <v>3714.6</v>
      </c>
    </row>
    <row r="88" spans="1:10" ht="30">
      <c r="A88" s="32" t="s">
        <v>111</v>
      </c>
      <c r="B88" s="42"/>
      <c r="C88" s="42"/>
      <c r="D88" s="42"/>
      <c r="E88" s="42"/>
      <c r="F88" s="42"/>
      <c r="G88" s="42">
        <v>465.41</v>
      </c>
      <c r="H88" s="42"/>
      <c r="I88" s="42"/>
      <c r="J88" s="41">
        <f t="shared" si="6"/>
        <v>465.41</v>
      </c>
    </row>
    <row r="89" spans="1:10">
      <c r="A89" s="39" t="s">
        <v>127</v>
      </c>
      <c r="B89" s="46"/>
      <c r="C89" s="46"/>
      <c r="D89" s="46"/>
      <c r="E89" s="46"/>
      <c r="F89" s="46"/>
      <c r="G89" s="46"/>
      <c r="H89" s="42">
        <v>755.57999999999993</v>
      </c>
      <c r="I89" s="42"/>
      <c r="J89" s="41">
        <f t="shared" si="6"/>
        <v>755.57999999999993</v>
      </c>
    </row>
    <row r="90" spans="1:10">
      <c r="A90" s="39" t="s">
        <v>131</v>
      </c>
      <c r="B90" s="46"/>
      <c r="C90" s="46"/>
      <c r="D90" s="46"/>
      <c r="E90" s="46"/>
      <c r="F90" s="46"/>
      <c r="G90" s="46"/>
      <c r="H90" s="42">
        <v>574.83999999999992</v>
      </c>
      <c r="I90" s="42">
        <v>287.41999999999996</v>
      </c>
      <c r="J90" s="41">
        <f t="shared" si="6"/>
        <v>862.25999999999988</v>
      </c>
    </row>
    <row r="91" spans="1:10" ht="30">
      <c r="A91" s="39" t="s">
        <v>128</v>
      </c>
      <c r="B91" s="46"/>
      <c r="C91" s="46"/>
      <c r="D91" s="46"/>
      <c r="E91" s="46"/>
      <c r="F91" s="46"/>
      <c r="G91" s="46"/>
      <c r="H91" s="42">
        <v>879.70999999999992</v>
      </c>
      <c r="I91" s="42"/>
      <c r="J91" s="41">
        <f t="shared" si="6"/>
        <v>879.70999999999992</v>
      </c>
    </row>
    <row r="92" spans="1:10">
      <c r="A92" s="39" t="s">
        <v>129</v>
      </c>
      <c r="B92" s="46"/>
      <c r="C92" s="46"/>
      <c r="D92" s="46"/>
      <c r="E92" s="46"/>
      <c r="F92" s="46"/>
      <c r="G92" s="47"/>
      <c r="H92" s="42">
        <v>2380.62</v>
      </c>
      <c r="I92" s="42">
        <v>865.68000000000006</v>
      </c>
      <c r="J92" s="41">
        <f t="shared" si="6"/>
        <v>3246.3</v>
      </c>
    </row>
    <row r="93" spans="1:10">
      <c r="A93" s="39" t="s">
        <v>130</v>
      </c>
      <c r="B93" s="42"/>
      <c r="C93" s="42"/>
      <c r="D93" s="42"/>
      <c r="E93" s="42"/>
      <c r="F93" s="42"/>
      <c r="G93" s="42"/>
      <c r="H93" s="42">
        <v>1532.8199999999997</v>
      </c>
      <c r="I93" s="42"/>
      <c r="J93" s="41">
        <f t="shared" si="6"/>
        <v>1532.8199999999997</v>
      </c>
    </row>
    <row r="94" spans="1:10" ht="30">
      <c r="A94" s="32" t="s">
        <v>132</v>
      </c>
      <c r="B94" s="42"/>
      <c r="C94" s="42"/>
      <c r="D94" s="42"/>
      <c r="E94" s="42"/>
      <c r="F94" s="42"/>
      <c r="G94" s="42"/>
      <c r="H94" s="42">
        <v>6000</v>
      </c>
      <c r="I94" s="42"/>
      <c r="J94" s="41">
        <f t="shared" si="6"/>
        <v>6000</v>
      </c>
    </row>
    <row r="95" spans="1:10">
      <c r="A95" s="32" t="s">
        <v>133</v>
      </c>
      <c r="B95" s="42"/>
      <c r="C95" s="42"/>
      <c r="D95" s="42"/>
      <c r="E95" s="42"/>
      <c r="F95" s="42"/>
      <c r="G95" s="42"/>
      <c r="H95" s="42">
        <v>3885.6600000000003</v>
      </c>
      <c r="I95" s="42"/>
      <c r="J95" s="41">
        <f t="shared" si="6"/>
        <v>3885.6600000000003</v>
      </c>
    </row>
    <row r="96" spans="1:10">
      <c r="A96" s="32" t="s">
        <v>136</v>
      </c>
      <c r="B96" s="42"/>
      <c r="C96" s="42"/>
      <c r="D96" s="42"/>
      <c r="E96" s="42"/>
      <c r="F96" s="42"/>
      <c r="G96" s="42"/>
      <c r="H96" s="42"/>
      <c r="I96" s="42">
        <v>1809.85</v>
      </c>
      <c r="J96" s="41">
        <f t="shared" si="6"/>
        <v>1809.85</v>
      </c>
    </row>
    <row r="97" spans="1:11" ht="30">
      <c r="A97" s="32" t="s">
        <v>137</v>
      </c>
      <c r="B97" s="42"/>
      <c r="C97" s="42"/>
      <c r="D97" s="42"/>
      <c r="E97" s="42"/>
      <c r="F97" s="42"/>
      <c r="G97" s="42"/>
      <c r="H97" s="42"/>
      <c r="I97" s="42">
        <v>3642.85</v>
      </c>
      <c r="J97" s="41">
        <f t="shared" si="6"/>
        <v>3642.85</v>
      </c>
    </row>
    <row r="98" spans="1:11">
      <c r="A98" s="32" t="s">
        <v>138</v>
      </c>
      <c r="B98" s="42"/>
      <c r="C98" s="42"/>
      <c r="D98" s="42"/>
      <c r="E98" s="42"/>
      <c r="F98" s="42"/>
      <c r="G98" s="42"/>
      <c r="H98" s="42"/>
      <c r="I98" s="42">
        <v>35149.410000000003</v>
      </c>
      <c r="J98" s="41">
        <f t="shared" si="6"/>
        <v>35149.410000000003</v>
      </c>
    </row>
    <row r="99" spans="1:11" ht="45">
      <c r="A99" s="32" t="s">
        <v>139</v>
      </c>
      <c r="B99" s="42"/>
      <c r="C99" s="42"/>
      <c r="D99" s="42"/>
      <c r="E99" s="42"/>
      <c r="F99" s="42"/>
      <c r="G99" s="42"/>
      <c r="H99" s="42"/>
      <c r="I99" s="42">
        <v>10335</v>
      </c>
      <c r="J99" s="41">
        <f t="shared" si="6"/>
        <v>10335</v>
      </c>
    </row>
    <row r="100" spans="1:11" ht="30">
      <c r="A100" s="32" t="s">
        <v>140</v>
      </c>
      <c r="B100" s="42"/>
      <c r="C100" s="42"/>
      <c r="D100" s="42"/>
      <c r="E100" s="42"/>
      <c r="F100" s="42"/>
      <c r="G100" s="42"/>
      <c r="H100" s="42"/>
      <c r="I100" s="42">
        <v>1722.5</v>
      </c>
      <c r="J100" s="41">
        <f t="shared" si="6"/>
        <v>1722.5</v>
      </c>
    </row>
    <row r="101" spans="1:11" ht="30">
      <c r="A101" s="32" t="s">
        <v>141</v>
      </c>
      <c r="B101" s="42"/>
      <c r="C101" s="42"/>
      <c r="D101" s="42"/>
      <c r="E101" s="42"/>
      <c r="F101" s="42"/>
      <c r="G101" s="42"/>
      <c r="H101" s="42"/>
      <c r="I101" s="42">
        <v>14784</v>
      </c>
      <c r="J101" s="41">
        <f t="shared" si="6"/>
        <v>14784</v>
      </c>
    </row>
    <row r="102" spans="1:11" ht="30">
      <c r="A102" s="32" t="s">
        <v>132</v>
      </c>
      <c r="B102" s="42"/>
      <c r="C102" s="42"/>
      <c r="D102" s="42"/>
      <c r="E102" s="42"/>
      <c r="F102" s="42"/>
      <c r="G102" s="42"/>
      <c r="H102" s="42"/>
      <c r="I102" s="42">
        <v>6000</v>
      </c>
      <c r="J102" s="41">
        <f t="shared" si="6"/>
        <v>6000</v>
      </c>
    </row>
    <row r="103" spans="1:11">
      <c r="A103" s="32" t="s">
        <v>142</v>
      </c>
      <c r="B103" s="42"/>
      <c r="C103" s="42"/>
      <c r="D103" s="42"/>
      <c r="E103" s="42"/>
      <c r="F103" s="42"/>
      <c r="G103" s="42"/>
      <c r="H103" s="42"/>
      <c r="I103" s="42">
        <v>3714.6</v>
      </c>
      <c r="J103" s="41">
        <f t="shared" si="6"/>
        <v>3714.6</v>
      </c>
    </row>
    <row r="104" spans="1:11">
      <c r="A104" s="31" t="s">
        <v>143</v>
      </c>
      <c r="B104" s="45">
        <v>13838.35</v>
      </c>
      <c r="C104" s="45">
        <v>13838.35</v>
      </c>
      <c r="D104" s="45">
        <v>13838.35</v>
      </c>
      <c r="E104" s="45">
        <v>13838.35</v>
      </c>
      <c r="F104" s="45">
        <v>13838.35</v>
      </c>
      <c r="G104" s="45">
        <v>13838.35</v>
      </c>
      <c r="H104" s="45">
        <v>43570.95</v>
      </c>
      <c r="I104" s="45">
        <v>44598.899999999994</v>
      </c>
      <c r="J104" s="43">
        <f t="shared" si="6"/>
        <v>171199.95</v>
      </c>
    </row>
    <row r="105" spans="1:11">
      <c r="A105" s="31" t="s">
        <v>144</v>
      </c>
      <c r="B105" s="45">
        <v>6663.9960000000001</v>
      </c>
      <c r="C105" s="45">
        <v>16483.583999999999</v>
      </c>
      <c r="D105" s="45">
        <v>8599.4879999999994</v>
      </c>
      <c r="E105" s="45">
        <v>4831.3919999999998</v>
      </c>
      <c r="F105" s="45">
        <v>13127.088</v>
      </c>
      <c r="G105" s="45">
        <v>3518.1959999999999</v>
      </c>
      <c r="H105" s="45">
        <v>28083.792000000001</v>
      </c>
      <c r="I105" s="45">
        <v>41179.619999999995</v>
      </c>
      <c r="J105" s="43">
        <f>SUM(B105:I105)</f>
        <v>122487.15599999999</v>
      </c>
    </row>
    <row r="106" spans="1:11">
      <c r="A106" s="40" t="s">
        <v>28</v>
      </c>
      <c r="B106" s="43">
        <f>B9+B11+B12+B48+B82+B10+B104+B105</f>
        <v>97387.33600000001</v>
      </c>
      <c r="C106" s="43">
        <f t="shared" ref="C106:I106" si="7">C9+C11+C12+C48+C82+C10+C104+C105</f>
        <v>118463.93400000001</v>
      </c>
      <c r="D106" s="43">
        <f t="shared" si="7"/>
        <v>93155.637999999992</v>
      </c>
      <c r="E106" s="43">
        <f t="shared" si="7"/>
        <v>78270.652000000002</v>
      </c>
      <c r="F106" s="43">
        <f t="shared" si="7"/>
        <v>118180.93800000001</v>
      </c>
      <c r="G106" s="43">
        <f t="shared" si="7"/>
        <v>133362.356</v>
      </c>
      <c r="H106" s="43">
        <f t="shared" si="7"/>
        <v>348274.49200000003</v>
      </c>
      <c r="I106" s="43">
        <f t="shared" si="7"/>
        <v>377512.06000000006</v>
      </c>
      <c r="J106" s="43">
        <f>SUM(B106:I106)</f>
        <v>1364607.4060000002</v>
      </c>
      <c r="K106" s="11"/>
    </row>
    <row r="107" spans="1:11">
      <c r="A107" s="13"/>
      <c r="J107" s="11"/>
    </row>
  </sheetData>
  <mergeCells count="5">
    <mergeCell ref="A2:J4"/>
    <mergeCell ref="A1:J1"/>
    <mergeCell ref="B6:I6"/>
    <mergeCell ref="A6:A7"/>
    <mergeCell ref="J6:J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2025-03-19T14:53:59Z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1049-12.2.0.19307</vt:lpwstr>
  </property>
  <property fmtid="{D5CDD505-2E9C-101B-9397-08002B2CF9AE}" pid="4" name="KSOReadingLayout">
    <vt:bool>true</vt:bool>
  </property>
</Properties>
</file>