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ля работы\ОТЧЁТ на 2024\Готовые отчёты\Экомир\"/>
    </mc:Choice>
  </mc:AlternateContent>
  <bookViews>
    <workbookView xWindow="0" yWindow="0" windowWidth="23040" windowHeight="9060"/>
  </bookViews>
  <sheets>
    <sheet name="Раздел 1-4" sheetId="1" r:id="rId1"/>
    <sheet name="Раздел 5" sheetId="2" r:id="rId2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9" i="2" l="1"/>
  <c r="B19" i="2"/>
  <c r="C19" i="2"/>
  <c r="D19" i="2"/>
  <c r="E19" i="2"/>
  <c r="F19" i="2"/>
  <c r="G19" i="2"/>
  <c r="H19" i="2"/>
  <c r="I19" i="2"/>
  <c r="J19" i="2"/>
  <c r="K19" i="2"/>
  <c r="L19" i="2"/>
  <c r="C13" i="2"/>
  <c r="D13" i="2"/>
  <c r="E13" i="2"/>
  <c r="F13" i="2"/>
  <c r="G13" i="2"/>
  <c r="H13" i="2"/>
  <c r="I13" i="2"/>
  <c r="J13" i="2"/>
  <c r="K13" i="2"/>
  <c r="L13" i="2"/>
  <c r="M13" i="2"/>
  <c r="B13" i="2"/>
  <c r="N17" i="2" l="1"/>
  <c r="N18" i="2"/>
  <c r="C39" i="1"/>
  <c r="B46" i="1" s="1"/>
  <c r="B39" i="1"/>
  <c r="N10" i="2"/>
  <c r="N11" i="2"/>
  <c r="N12" i="2"/>
  <c r="N14" i="2"/>
  <c r="N15" i="2"/>
  <c r="N16" i="2"/>
  <c r="N9" i="2"/>
  <c r="N13" i="2" l="1"/>
  <c r="N19" i="2" l="1"/>
  <c r="C46" i="1" s="1"/>
  <c r="E46" i="1" s="1"/>
</calcChain>
</file>

<file path=xl/sharedStrings.xml><?xml version="1.0" encoding="utf-8"?>
<sst xmlns="http://schemas.openxmlformats.org/spreadsheetml/2006/main" count="65" uniqueCount="64">
  <si>
    <t>Раздел 1</t>
  </si>
  <si>
    <t>Основные характеристики многоквартирного дома</t>
  </si>
  <si>
    <t xml:space="preserve">Адрес многоквартирного дома </t>
  </si>
  <si>
    <t>Год постройки</t>
  </si>
  <si>
    <t xml:space="preserve">Степень физического износа </t>
  </si>
  <si>
    <t xml:space="preserve">Общая площадь (кв.м), в т.ч. </t>
  </si>
  <si>
    <t>жилых помещений (кв.м)</t>
  </si>
  <si>
    <t>нежилых помещений (кв.м)</t>
  </si>
  <si>
    <t>Раздел 2</t>
  </si>
  <si>
    <t>Период</t>
  </si>
  <si>
    <t>Основание (договор управления с
застройщиком/
Период муниципальный размер платы/ решение общего собрания/пункт договора об индексации и др.)</t>
  </si>
  <si>
    <t>Размер платы (руб./кв.м.)</t>
  </si>
  <si>
    <t xml:space="preserve">пункт 4 договора управления </t>
  </si>
  <si>
    <t>Раздел 3</t>
  </si>
  <si>
    <t>Раздел 4</t>
  </si>
  <si>
    <t>Раздел 5</t>
  </si>
  <si>
    <t xml:space="preserve">Информация о расходовании денежных средств на выполнение работ (оказание услуг) по управлению многоквартирным домом, содержанию и текущему ремонту общего имущества </t>
  </si>
  <si>
    <t>Информация, подтверждающая виды, объемы и стоимость выполненных и оказанных в отчетном году работ, услуг по актам приемки выполненных работ, услуг</t>
  </si>
  <si>
    <t xml:space="preserve">Виды выполненных работ, услуг согласно Перечня работ, услуг и актов приемки выполненных работ, услуг
</t>
  </si>
  <si>
    <t>месяцы отчетного года</t>
  </si>
  <si>
    <t>Итого по виду работ, услуг и всего</t>
  </si>
  <si>
    <t xml:space="preserve">январь </t>
  </si>
  <si>
    <t xml:space="preserve">февраль 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</si>
  <si>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</si>
  <si>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</si>
  <si>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</si>
  <si>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</si>
  <si>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</si>
  <si>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</si>
  <si>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</si>
  <si>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</si>
  <si>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</si>
  <si>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</si>
  <si>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ИТОГО </t>
  </si>
  <si>
    <t>г. Белгород, ул. Костюкова, д. 8</t>
  </si>
  <si>
    <t>Отчет управляющей организации о выполнении условий договора управления многоквартирным домом по адресу: г. Белгород, ул. Костюкова, д. 8</t>
  </si>
  <si>
    <t>5 773,57</t>
  </si>
  <si>
    <t>01.01.2024-30.07.2024 гг.</t>
  </si>
  <si>
    <t>01.08.2024-31.12.2024 гг.</t>
  </si>
  <si>
    <t>Устройство порога на входной двери</t>
  </si>
  <si>
    <t>Окраска бордюров краской фасадной</t>
  </si>
  <si>
    <t xml:space="preserve">Техническое обслуживание общедомовых приборов учета тепловой энергии </t>
  </si>
  <si>
    <t xml:space="preserve">   ООО «Экомир ЖБК-1»</t>
  </si>
  <si>
    <t>Сведения о применяемом управляющей организацией размере платы за содержание и управление МКД</t>
  </si>
  <si>
    <t>Информация о размере платы за содержание и управление жилого МКД, действующем в отчетном периоде</t>
  </si>
  <si>
    <t>Информация о начисленном и оплаченном за отчетный период размере платы за содержание помещений</t>
  </si>
  <si>
    <t xml:space="preserve">Начисленно </t>
  </si>
  <si>
    <t xml:space="preserve">Оплачено </t>
  </si>
  <si>
    <t xml:space="preserve">Содержание помещений </t>
  </si>
  <si>
    <t>Электроэнергия на ОДН</t>
  </si>
  <si>
    <t>Общее имущество МКД</t>
  </si>
  <si>
    <t xml:space="preserve">Перерасчёт  ОДН за 2023 год </t>
  </si>
  <si>
    <t xml:space="preserve">Итого </t>
  </si>
  <si>
    <t>Переходящие остатки денежных средств (на начало периода)</t>
  </si>
  <si>
    <t>Размер денежных средств, полученных управляющей организацией в отчетном периоде (информация из раздела 3)</t>
  </si>
  <si>
    <t>Расходы (стоимость) на выполнение работ, услуг, в отчетном году, руб. (информация из раздела 5)</t>
  </si>
  <si>
    <t>Исходящие остатки денежных средств (на конец периода)</t>
  </si>
  <si>
    <t>1.  Содержание помещений общего пользования</t>
  </si>
  <si>
    <t>2. Уборка мусоропроводов</t>
  </si>
  <si>
    <t>3.  Ремонт и обслуживание конструктивных элементов и внешнее благоустройство</t>
  </si>
  <si>
    <t>4.  Техническое обслуживание и ремонт внутридомового инженерного оборудования и МОП</t>
  </si>
  <si>
    <t>5. Работы не вошедшие в перечень услуг</t>
  </si>
  <si>
    <t>6. Услуга управления</t>
  </si>
  <si>
    <t>7. Оплачено ресурсоснабжающим организациям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</si>
</sst>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#\ ##0.00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9" fillId="0" borderId="0" xfId="0" applyFont="1"/>
    <xf numFmtId="0" fontId="4" fillId="0" borderId="0" xfId="0" applyFont="1" applyAlignment="1">
      <alignment horizontal="left" vertical="center" indent="15"/>
    </xf>
    <xf numFmtId="0" fontId="0" fillId="0" borderId="0" xfId="0" applyAlignment="1"/>
    <xf numFmtId="0" fontId="10" fillId="0" borderId="0" xfId="0" applyFont="1" applyAlignment="1">
      <alignment vertical="center" wrapText="1"/>
    </xf>
    <xf numFmtId="0" fontId="5" fillId="2" borderId="4" xfId="0" applyFont="1" applyFill="1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9" fontId="5" fillId="2" borderId="2" xfId="0" applyNumberFormat="1" applyFont="1" applyFill="1" applyBorder="1" applyAlignment="1">
      <alignment horizontal="center" wrapText="1"/>
    </xf>
    <xf numFmtId="0" fontId="5" fillId="2" borderId="3" xfId="0" applyFont="1" applyFill="1" applyBorder="1" applyAlignment="1">
      <alignment horizontal="center" wrapText="1"/>
    </xf>
    <xf numFmtId="165" fontId="0" fillId="0" borderId="3" xfId="0" applyNumberFormat="1" applyBorder="1" applyAlignment="1">
      <alignment horizontal="center" wrapText="1"/>
    </xf>
    <xf numFmtId="165" fontId="0" fillId="0" borderId="4" xfId="0" applyNumberFormat="1" applyBorder="1" applyAlignment="1">
      <alignment horizontal="center" wrapText="1"/>
    </xf>
    <xf numFmtId="165" fontId="0" fillId="0" borderId="3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165" fontId="3" fillId="0" borderId="2" xfId="0" applyNumberFormat="1" applyFont="1" applyBorder="1" applyAlignment="1">
      <alignment horizontal="center"/>
    </xf>
    <xf numFmtId="0" fontId="2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wrapText="1"/>
    </xf>
    <xf numFmtId="0" fontId="5" fillId="2" borderId="4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0" fillId="0" borderId="0" xfId="0" applyBorder="1"/>
    <xf numFmtId="0" fontId="1" fillId="0" borderId="1" xfId="0" applyFont="1" applyBorder="1" applyAlignment="1">
      <alignment horizontal="left" vertical="center" wrapText="1"/>
    </xf>
    <xf numFmtId="165" fontId="0" fillId="0" borderId="1" xfId="0" applyNumberForma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165" fontId="0" fillId="0" borderId="0" xfId="0" applyNumberFormat="1" applyBorder="1" applyAlignment="1">
      <alignment horizontal="center" vertical="center"/>
    </xf>
    <xf numFmtId="0" fontId="1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/>
    </xf>
    <xf numFmtId="0" fontId="4" fillId="0" borderId="9" xfId="0" applyFont="1" applyBorder="1" applyAlignment="1">
      <alignment horizont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/>
    </xf>
    <xf numFmtId="165" fontId="1" fillId="0" borderId="4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49" fontId="13" fillId="0" borderId="1" xfId="0" applyNumberFormat="1" applyFont="1" applyBorder="1" applyAlignment="1">
      <alignment horizontal="left" vertical="center" wrapText="1"/>
    </xf>
    <xf numFmtId="0" fontId="14" fillId="0" borderId="1" xfId="0" applyFont="1" applyBorder="1" applyAlignment="1">
      <alignment vertical="center" wrapText="1"/>
    </xf>
    <xf numFmtId="49" fontId="13" fillId="0" borderId="1" xfId="0" applyNumberFormat="1" applyFont="1" applyBorder="1" applyAlignment="1">
      <alignment horizontal="right" vertical="center" wrapText="1"/>
    </xf>
    <xf numFmtId="4" fontId="12" fillId="0" borderId="1" xfId="0" applyNumberFormat="1" applyFont="1" applyBorder="1" applyAlignment="1">
      <alignment horizontal="center" vertical="center"/>
    </xf>
    <xf numFmtId="4" fontId="13" fillId="0" borderId="1" xfId="0" applyNumberFormat="1" applyFont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center" vertical="center"/>
    </xf>
    <xf numFmtId="4" fontId="14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6"/>
  <sheetViews>
    <sheetView tabSelected="1" topLeftCell="A31" zoomScale="85" zoomScaleNormal="85" workbookViewId="0">
      <selection activeCell="E54" sqref="E54"/>
    </sheetView>
  </sheetViews>
  <sheetFormatPr defaultColWidth="8.7109375" defaultRowHeight="15"/>
  <cols>
    <col min="1" max="1" width="27.5703125" customWidth="1"/>
    <col min="2" max="2" width="23.7109375" customWidth="1"/>
    <col min="3" max="3" width="46.85546875" customWidth="1"/>
    <col min="4" max="4" width="15.140625" customWidth="1"/>
    <col min="5" max="5" width="45.140625" bestFit="1" customWidth="1"/>
    <col min="6" max="6" width="99.28515625" bestFit="1" customWidth="1"/>
    <col min="7" max="7" width="91.7109375" customWidth="1"/>
    <col min="8" max="9" width="9.7109375" customWidth="1"/>
    <col min="10" max="10" width="9.5703125" customWidth="1"/>
    <col min="11" max="11" width="9.7109375" customWidth="1"/>
    <col min="12" max="12" width="8.42578125" customWidth="1"/>
    <col min="13" max="13" width="7.85546875" customWidth="1"/>
    <col min="14" max="14" width="8.7109375" customWidth="1"/>
    <col min="15" max="15" width="30.28515625" customWidth="1"/>
  </cols>
  <sheetData>
    <row r="1" spans="1:9" ht="18.75">
      <c r="A1" s="30" t="s">
        <v>42</v>
      </c>
      <c r="B1" s="30"/>
      <c r="C1" s="30"/>
      <c r="D1" s="30"/>
      <c r="E1" s="18"/>
      <c r="F1" s="18"/>
      <c r="G1" s="18"/>
      <c r="H1" s="18"/>
      <c r="I1" s="18"/>
    </row>
    <row r="4" spans="1:9" ht="15" customHeight="1">
      <c r="A4" s="31" t="s">
        <v>35</v>
      </c>
      <c r="B4" s="31"/>
      <c r="C4" s="31"/>
      <c r="D4" s="31"/>
      <c r="E4" s="19"/>
      <c r="F4" s="19"/>
      <c r="G4" s="19"/>
      <c r="H4" s="19"/>
      <c r="I4" s="19"/>
    </row>
    <row r="5" spans="1:9" ht="15" customHeight="1">
      <c r="A5" s="31"/>
      <c r="B5" s="31"/>
      <c r="C5" s="31"/>
      <c r="D5" s="31"/>
      <c r="E5" s="19"/>
      <c r="F5" s="19"/>
      <c r="G5" s="19"/>
      <c r="H5" s="19"/>
      <c r="I5" s="19"/>
    </row>
    <row r="8" spans="1:9" ht="15.75">
      <c r="B8" s="28" t="s">
        <v>0</v>
      </c>
      <c r="C8" s="28"/>
      <c r="D8" s="20"/>
      <c r="E8" s="20"/>
      <c r="F8" s="20"/>
      <c r="G8" s="2"/>
    </row>
    <row r="9" spans="1:9" ht="15.75" customHeight="1">
      <c r="A9" s="3"/>
      <c r="B9" s="29" t="s">
        <v>1</v>
      </c>
      <c r="C9" s="29"/>
      <c r="D9" s="5"/>
      <c r="E9" s="5"/>
      <c r="F9" s="5"/>
      <c r="G9" s="5"/>
      <c r="H9" s="4"/>
    </row>
    <row r="11" spans="1:9">
      <c r="A11" s="25" t="s">
        <v>2</v>
      </c>
      <c r="B11" s="26"/>
      <c r="C11" s="7" t="s">
        <v>34</v>
      </c>
      <c r="D11" s="8"/>
      <c r="E11" s="8"/>
      <c r="F11" s="9"/>
    </row>
    <row r="12" spans="1:9">
      <c r="A12" s="25" t="s">
        <v>3</v>
      </c>
      <c r="B12" s="26"/>
      <c r="C12" s="7">
        <v>1969</v>
      </c>
      <c r="D12" s="8"/>
      <c r="E12" s="8"/>
      <c r="F12" s="9"/>
    </row>
    <row r="13" spans="1:9">
      <c r="A13" s="25" t="s">
        <v>4</v>
      </c>
      <c r="B13" s="26"/>
      <c r="C13" s="10">
        <v>0.43</v>
      </c>
      <c r="D13" s="11"/>
      <c r="E13" s="11"/>
      <c r="F13" s="6"/>
    </row>
    <row r="14" spans="1:9">
      <c r="A14" s="25" t="s">
        <v>5</v>
      </c>
      <c r="B14" s="26"/>
      <c r="C14" s="21">
        <v>9308.6</v>
      </c>
      <c r="D14" s="12"/>
      <c r="E14" s="12"/>
      <c r="F14" s="13"/>
    </row>
    <row r="15" spans="1:9">
      <c r="A15" s="25" t="s">
        <v>6</v>
      </c>
      <c r="B15" s="26"/>
      <c r="C15" s="21" t="s">
        <v>36</v>
      </c>
      <c r="D15" s="14"/>
      <c r="E15" s="14"/>
      <c r="F15" s="15"/>
    </row>
    <row r="16" spans="1:9">
      <c r="A16" s="33" t="s">
        <v>7</v>
      </c>
      <c r="B16" s="34"/>
      <c r="C16" s="21">
        <v>62</v>
      </c>
      <c r="D16" s="8"/>
      <c r="E16" s="8"/>
      <c r="F16" s="9"/>
    </row>
    <row r="19" spans="1:4" ht="15.75">
      <c r="A19" s="28" t="s">
        <v>8</v>
      </c>
      <c r="B19" s="28"/>
      <c r="C19" s="28"/>
      <c r="D19" s="28"/>
    </row>
    <row r="20" spans="1:4" ht="15" customHeight="1">
      <c r="A20" s="29" t="s">
        <v>43</v>
      </c>
      <c r="B20" s="29"/>
      <c r="C20" s="29"/>
      <c r="D20" s="29"/>
    </row>
    <row r="21" spans="1:4" ht="15" customHeight="1">
      <c r="A21" s="29"/>
      <c r="B21" s="29"/>
      <c r="C21" s="29"/>
      <c r="D21" s="29"/>
    </row>
    <row r="22" spans="1:4" ht="15" customHeight="1">
      <c r="A22" s="29"/>
      <c r="B22" s="29"/>
      <c r="C22" s="29"/>
      <c r="D22" s="29"/>
    </row>
    <row r="24" spans="1:4" ht="15" customHeight="1">
      <c r="A24" s="36" t="s">
        <v>44</v>
      </c>
      <c r="B24" s="37"/>
      <c r="C24" s="37"/>
      <c r="D24" s="38"/>
    </row>
    <row r="25" spans="1:4">
      <c r="A25" s="39"/>
      <c r="B25" s="40"/>
      <c r="C25" s="40"/>
      <c r="D25" s="41"/>
    </row>
    <row r="26" spans="1:4" ht="30">
      <c r="A26" s="16" t="s">
        <v>9</v>
      </c>
      <c r="B26" s="27" t="s">
        <v>10</v>
      </c>
      <c r="C26" s="27"/>
      <c r="D26" s="1" t="s">
        <v>11</v>
      </c>
    </row>
    <row r="27" spans="1:4">
      <c r="A27" s="22" t="s">
        <v>37</v>
      </c>
      <c r="B27" s="32" t="s">
        <v>12</v>
      </c>
      <c r="C27" s="32"/>
      <c r="D27" s="17">
        <v>18.489999999999998</v>
      </c>
    </row>
    <row r="28" spans="1:4">
      <c r="A28" s="22" t="s">
        <v>38</v>
      </c>
      <c r="B28" s="32" t="s">
        <v>12</v>
      </c>
      <c r="C28" s="32"/>
      <c r="D28" s="17">
        <v>19.79</v>
      </c>
    </row>
    <row r="30" spans="1:4" ht="15.75">
      <c r="A30" s="42" t="s">
        <v>13</v>
      </c>
      <c r="B30" s="42"/>
      <c r="C30" s="42"/>
    </row>
    <row r="31" spans="1:4" ht="15.75">
      <c r="A31" s="43" t="s">
        <v>45</v>
      </c>
      <c r="B31" s="43"/>
      <c r="C31" s="43"/>
      <c r="D31" s="20"/>
    </row>
    <row r="32" spans="1:4" ht="15" customHeight="1">
      <c r="A32" s="43"/>
      <c r="B32" s="43"/>
      <c r="C32" s="43"/>
      <c r="D32" s="5"/>
    </row>
    <row r="33" spans="1:5" ht="15" customHeight="1">
      <c r="A33" s="43"/>
      <c r="B33" s="43"/>
      <c r="C33" s="43"/>
      <c r="D33" s="5"/>
    </row>
    <row r="34" spans="1:5" ht="15" customHeight="1">
      <c r="A34" s="23"/>
      <c r="B34" s="23" t="s">
        <v>46</v>
      </c>
      <c r="C34" s="23" t="s">
        <v>47</v>
      </c>
      <c r="D34" s="44"/>
      <c r="E34" s="45"/>
    </row>
    <row r="35" spans="1:5">
      <c r="A35" s="46" t="s">
        <v>48</v>
      </c>
      <c r="B35" s="47">
        <v>1307716.51</v>
      </c>
      <c r="C35" s="47">
        <v>1252894.0099999998</v>
      </c>
      <c r="D35" s="48"/>
      <c r="E35" s="45"/>
    </row>
    <row r="36" spans="1:5">
      <c r="A36" s="46" t="s">
        <v>49</v>
      </c>
      <c r="B36" s="47">
        <v>72192.83</v>
      </c>
      <c r="C36" s="47">
        <v>54348.820000000007</v>
      </c>
      <c r="D36" s="49"/>
      <c r="E36" s="45"/>
    </row>
    <row r="37" spans="1:5">
      <c r="A37" s="46" t="s">
        <v>50</v>
      </c>
      <c r="B37" s="47">
        <v>31200</v>
      </c>
      <c r="C37" s="47">
        <v>23362.380952380954</v>
      </c>
      <c r="D37" s="50"/>
      <c r="E37" s="45"/>
    </row>
    <row r="38" spans="1:5">
      <c r="A38" s="51" t="s">
        <v>51</v>
      </c>
      <c r="B38" s="47">
        <v>-15541.429999999993</v>
      </c>
      <c r="C38" s="47"/>
      <c r="D38" s="45"/>
      <c r="E38" s="45"/>
    </row>
    <row r="39" spans="1:5">
      <c r="A39" s="52" t="s">
        <v>52</v>
      </c>
      <c r="B39" s="47">
        <f>B35+B36+B38+B37</f>
        <v>1395567.9100000001</v>
      </c>
      <c r="C39" s="47">
        <f>C35+C36+C37</f>
        <v>1330605.2109523809</v>
      </c>
    </row>
    <row r="43" spans="1:5" ht="15.75">
      <c r="A43" s="28" t="s">
        <v>14</v>
      </c>
      <c r="B43" s="28"/>
      <c r="C43" s="28"/>
      <c r="D43" s="28"/>
      <c r="E43" s="28"/>
    </row>
    <row r="44" spans="1:5" ht="38.25" customHeight="1">
      <c r="A44" s="53" t="s">
        <v>16</v>
      </c>
      <c r="B44" s="53"/>
      <c r="C44" s="53"/>
      <c r="D44" s="53"/>
      <c r="E44" s="53"/>
    </row>
    <row r="45" spans="1:5" ht="105">
      <c r="A45" s="24" t="s">
        <v>53</v>
      </c>
      <c r="B45" s="24" t="s">
        <v>54</v>
      </c>
      <c r="C45" s="54" t="s">
        <v>55</v>
      </c>
      <c r="D45" s="55"/>
      <c r="E45" s="24" t="s">
        <v>56</v>
      </c>
    </row>
    <row r="46" spans="1:5">
      <c r="A46" s="47">
        <v>-10878.71</v>
      </c>
      <c r="B46" s="47">
        <f>C39</f>
        <v>1330605.2109523809</v>
      </c>
      <c r="C46" s="56">
        <f>'Раздел 5'!N19</f>
        <v>1308861.544</v>
      </c>
      <c r="D46" s="57"/>
      <c r="E46" s="47">
        <f>A46+B46-C46</f>
        <v>10864.956952380948</v>
      </c>
    </row>
  </sheetData>
  <mergeCells count="22">
    <mergeCell ref="A44:E44"/>
    <mergeCell ref="C45:D45"/>
    <mergeCell ref="C46:D46"/>
    <mergeCell ref="B27:C27"/>
    <mergeCell ref="B28:C28"/>
    <mergeCell ref="A30:C30"/>
    <mergeCell ref="A31:C33"/>
    <mergeCell ref="A43:E43"/>
    <mergeCell ref="B26:C26"/>
    <mergeCell ref="A1:D1"/>
    <mergeCell ref="A4:D5"/>
    <mergeCell ref="B8:C8"/>
    <mergeCell ref="B9:C9"/>
    <mergeCell ref="A11:B11"/>
    <mergeCell ref="A15:B15"/>
    <mergeCell ref="A16:B16"/>
    <mergeCell ref="A19:D19"/>
    <mergeCell ref="A12:B12"/>
    <mergeCell ref="A13:B13"/>
    <mergeCell ref="A14:B14"/>
    <mergeCell ref="A20:D22"/>
    <mergeCell ref="A24:D25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zoomScaleNormal="100" workbookViewId="0">
      <selection activeCell="F23" sqref="F23"/>
    </sheetView>
  </sheetViews>
  <sheetFormatPr defaultColWidth="8.85546875" defaultRowHeight="15"/>
  <cols>
    <col min="1" max="1" width="44" customWidth="1"/>
    <col min="2" max="2" width="9.85546875" bestFit="1" customWidth="1"/>
    <col min="3" max="4" width="9.42578125" bestFit="1" customWidth="1"/>
    <col min="5" max="5" width="8.85546875" bestFit="1" customWidth="1"/>
    <col min="6" max="6" width="9.85546875" bestFit="1" customWidth="1"/>
    <col min="7" max="7" width="9.42578125" bestFit="1" customWidth="1"/>
    <col min="8" max="12" width="9.85546875" bestFit="1" customWidth="1"/>
    <col min="13" max="13" width="9.42578125" bestFit="1" customWidth="1"/>
    <col min="14" max="14" width="29.140625" bestFit="1" customWidth="1"/>
  </cols>
  <sheetData>
    <row r="1" spans="1:14" ht="15.75">
      <c r="B1" s="28" t="s">
        <v>15</v>
      </c>
      <c r="C1" s="28"/>
      <c r="D1" s="28"/>
      <c r="E1" s="28"/>
    </row>
    <row r="2" spans="1:14">
      <c r="B2" s="35" t="s">
        <v>17</v>
      </c>
      <c r="C2" s="35"/>
      <c r="D2" s="35"/>
      <c r="E2" s="35"/>
    </row>
    <row r="3" spans="1:14">
      <c r="B3" s="35"/>
      <c r="C3" s="35"/>
      <c r="D3" s="35"/>
      <c r="E3" s="35"/>
    </row>
    <row r="4" spans="1:14">
      <c r="B4" s="35"/>
      <c r="C4" s="35"/>
      <c r="D4" s="35"/>
      <c r="E4" s="35"/>
    </row>
    <row r="6" spans="1:14">
      <c r="A6" s="58" t="s">
        <v>18</v>
      </c>
      <c r="B6" s="59" t="s">
        <v>19</v>
      </c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8" t="s">
        <v>20</v>
      </c>
    </row>
    <row r="7" spans="1:14">
      <c r="A7" s="58"/>
      <c r="B7" s="60" t="s">
        <v>21</v>
      </c>
      <c r="C7" s="60" t="s">
        <v>22</v>
      </c>
      <c r="D7" s="60" t="s">
        <v>23</v>
      </c>
      <c r="E7" s="60" t="s">
        <v>24</v>
      </c>
      <c r="F7" s="60" t="s">
        <v>25</v>
      </c>
      <c r="G7" s="60" t="s">
        <v>26</v>
      </c>
      <c r="H7" s="60" t="s">
        <v>27</v>
      </c>
      <c r="I7" s="60" t="s">
        <v>28</v>
      </c>
      <c r="J7" s="60" t="s">
        <v>29</v>
      </c>
      <c r="K7" s="60" t="s">
        <v>30</v>
      </c>
      <c r="L7" s="60" t="s">
        <v>31</v>
      </c>
      <c r="M7" s="60" t="s">
        <v>32</v>
      </c>
      <c r="N7" s="58"/>
    </row>
    <row r="8" spans="1:14">
      <c r="A8" s="60">
        <v>1</v>
      </c>
      <c r="B8" s="60">
        <v>2</v>
      </c>
      <c r="C8" s="60">
        <v>3</v>
      </c>
      <c r="D8" s="60">
        <v>4</v>
      </c>
      <c r="E8" s="60">
        <v>5</v>
      </c>
      <c r="F8" s="60">
        <v>6</v>
      </c>
      <c r="G8" s="60">
        <v>7</v>
      </c>
      <c r="H8" s="60">
        <v>8</v>
      </c>
      <c r="I8" s="60">
        <v>9</v>
      </c>
      <c r="J8" s="60">
        <v>10</v>
      </c>
      <c r="K8" s="60">
        <v>11</v>
      </c>
      <c r="L8" s="60">
        <v>12</v>
      </c>
      <c r="M8" s="60">
        <v>13</v>
      </c>
      <c r="N8" s="60">
        <v>14</v>
      </c>
    </row>
    <row r="9" spans="1:14">
      <c r="A9" s="61" t="s">
        <v>57</v>
      </c>
      <c r="B9" s="68">
        <v>7026</v>
      </c>
      <c r="C9" s="68">
        <v>7026</v>
      </c>
      <c r="D9" s="68">
        <v>10343</v>
      </c>
      <c r="E9" s="68">
        <v>10404</v>
      </c>
      <c r="F9" s="68">
        <v>7302</v>
      </c>
      <c r="G9" s="68">
        <v>7026</v>
      </c>
      <c r="H9" s="68">
        <v>7162.62</v>
      </c>
      <c r="I9" s="68">
        <v>7655.05</v>
      </c>
      <c r="J9" s="68">
        <v>15077.08</v>
      </c>
      <c r="K9" s="68">
        <v>8176.26</v>
      </c>
      <c r="L9" s="68">
        <v>6689.83</v>
      </c>
      <c r="M9" s="68">
        <v>6553.22</v>
      </c>
      <c r="N9" s="68">
        <f>SUM(B9:M9)</f>
        <v>100441.06</v>
      </c>
    </row>
    <row r="10" spans="1:14">
      <c r="A10" s="61" t="s">
        <v>58</v>
      </c>
      <c r="B10" s="68">
        <v>51922.7</v>
      </c>
      <c r="C10" s="68">
        <v>31742.7</v>
      </c>
      <c r="D10" s="68">
        <v>8350.7000000000007</v>
      </c>
      <c r="E10" s="68">
        <v>17013.7</v>
      </c>
      <c r="F10" s="68">
        <v>19871.7</v>
      </c>
      <c r="G10" s="68">
        <v>19675.7</v>
      </c>
      <c r="H10" s="68">
        <v>19458.66</v>
      </c>
      <c r="I10" s="68">
        <v>20438.480000000003</v>
      </c>
      <c r="J10" s="68">
        <v>20000.559999999998</v>
      </c>
      <c r="K10" s="68">
        <v>16021.11</v>
      </c>
      <c r="L10" s="68">
        <v>14822.550000000001</v>
      </c>
      <c r="M10" s="68">
        <v>18015.440000000002</v>
      </c>
      <c r="N10" s="68">
        <f t="shared" ref="N10:N18" si="0">SUM(B10:M10)</f>
        <v>257334</v>
      </c>
    </row>
    <row r="11" spans="1:14" ht="25.5">
      <c r="A11" s="62" t="s">
        <v>59</v>
      </c>
      <c r="B11" s="67">
        <v>1630</v>
      </c>
      <c r="C11" s="67">
        <v>480</v>
      </c>
      <c r="D11" s="67">
        <v>7650</v>
      </c>
      <c r="E11" s="67">
        <v>13650</v>
      </c>
      <c r="F11" s="67">
        <v>21225</v>
      </c>
      <c r="G11" s="67">
        <v>13425</v>
      </c>
      <c r="H11" s="67">
        <v>20835</v>
      </c>
      <c r="I11" s="67">
        <v>24524.03</v>
      </c>
      <c r="J11" s="67">
        <v>19997.5</v>
      </c>
      <c r="K11" s="67">
        <v>22204.589999999997</v>
      </c>
      <c r="L11" s="67">
        <v>22846.639999999999</v>
      </c>
      <c r="M11" s="67">
        <v>11203.95</v>
      </c>
      <c r="N11" s="68">
        <f t="shared" si="0"/>
        <v>179671.71000000002</v>
      </c>
    </row>
    <row r="12" spans="1:14" ht="38.25">
      <c r="A12" s="63" t="s">
        <v>60</v>
      </c>
      <c r="B12" s="67">
        <v>19695.71</v>
      </c>
      <c r="C12" s="67">
        <v>19584.97</v>
      </c>
      <c r="D12" s="67">
        <v>19938.090000000004</v>
      </c>
      <c r="E12" s="67">
        <v>19875.969999999998</v>
      </c>
      <c r="F12" s="67">
        <v>19176.59</v>
      </c>
      <c r="G12" s="67">
        <v>23188.29</v>
      </c>
      <c r="H12" s="67">
        <v>41764.339999999997</v>
      </c>
      <c r="I12" s="67">
        <v>25595.090000000004</v>
      </c>
      <c r="J12" s="67">
        <v>55028.5</v>
      </c>
      <c r="K12" s="67">
        <v>45445.539999999994</v>
      </c>
      <c r="L12" s="67">
        <v>26830.77</v>
      </c>
      <c r="M12" s="67">
        <v>23702.35</v>
      </c>
      <c r="N12" s="68">
        <f t="shared" si="0"/>
        <v>339826.20999999996</v>
      </c>
    </row>
    <row r="13" spans="1:14">
      <c r="A13" s="62" t="s">
        <v>61</v>
      </c>
      <c r="B13" s="67">
        <f>SUM(B14:B16)</f>
        <v>1186</v>
      </c>
      <c r="C13" s="67">
        <f t="shared" ref="C13:M13" si="1">SUM(C14:C16)</f>
        <v>0</v>
      </c>
      <c r="D13" s="67">
        <f t="shared" si="1"/>
        <v>6880.48</v>
      </c>
      <c r="E13" s="67">
        <f t="shared" si="1"/>
        <v>0</v>
      </c>
      <c r="F13" s="67">
        <f t="shared" si="1"/>
        <v>0</v>
      </c>
      <c r="G13" s="67">
        <f t="shared" si="1"/>
        <v>0</v>
      </c>
      <c r="H13" s="67">
        <f t="shared" si="1"/>
        <v>0</v>
      </c>
      <c r="I13" s="67">
        <f t="shared" si="1"/>
        <v>0</v>
      </c>
      <c r="J13" s="67">
        <f t="shared" si="1"/>
        <v>0</v>
      </c>
      <c r="K13" s="67">
        <f t="shared" si="1"/>
        <v>1500</v>
      </c>
      <c r="L13" s="67">
        <f t="shared" si="1"/>
        <v>1500</v>
      </c>
      <c r="M13" s="67">
        <f t="shared" si="1"/>
        <v>1500</v>
      </c>
      <c r="N13" s="68">
        <f t="shared" si="0"/>
        <v>12566.48</v>
      </c>
    </row>
    <row r="14" spans="1:14">
      <c r="A14" s="64" t="s">
        <v>39</v>
      </c>
      <c r="B14" s="69">
        <v>1186</v>
      </c>
      <c r="C14" s="69"/>
      <c r="D14" s="69"/>
      <c r="E14" s="69"/>
      <c r="F14" s="69"/>
      <c r="G14" s="69"/>
      <c r="H14" s="69"/>
      <c r="I14" s="69"/>
      <c r="J14" s="69"/>
      <c r="K14" s="69"/>
      <c r="L14" s="69"/>
      <c r="M14" s="69"/>
      <c r="N14" s="66">
        <f t="shared" si="0"/>
        <v>1186</v>
      </c>
    </row>
    <row r="15" spans="1:14">
      <c r="A15" s="64" t="s">
        <v>40</v>
      </c>
      <c r="B15" s="69"/>
      <c r="C15" s="69"/>
      <c r="D15" s="69">
        <v>6880.48</v>
      </c>
      <c r="E15" s="69"/>
      <c r="F15" s="69"/>
      <c r="G15" s="69"/>
      <c r="H15" s="69"/>
      <c r="I15" s="69"/>
      <c r="J15" s="69"/>
      <c r="K15" s="69"/>
      <c r="L15" s="69"/>
      <c r="M15" s="69"/>
      <c r="N15" s="66">
        <f t="shared" si="0"/>
        <v>6880.48</v>
      </c>
    </row>
    <row r="16" spans="1:14" ht="25.5">
      <c r="A16" s="64" t="s">
        <v>41</v>
      </c>
      <c r="B16" s="69"/>
      <c r="C16" s="69"/>
      <c r="D16" s="69"/>
      <c r="E16" s="69"/>
      <c r="F16" s="69"/>
      <c r="G16" s="69"/>
      <c r="H16" s="69"/>
      <c r="I16" s="69"/>
      <c r="J16" s="69"/>
      <c r="K16" s="69">
        <v>1500</v>
      </c>
      <c r="L16" s="69">
        <v>1500</v>
      </c>
      <c r="M16" s="69">
        <v>1500</v>
      </c>
      <c r="N16" s="66">
        <f t="shared" si="0"/>
        <v>4500</v>
      </c>
    </row>
    <row r="17" spans="1:14">
      <c r="A17" s="62" t="s">
        <v>62</v>
      </c>
      <c r="B17" s="67">
        <v>29516.260000000002</v>
      </c>
      <c r="C17" s="67">
        <v>29516.260000000002</v>
      </c>
      <c r="D17" s="67">
        <v>29516.260000000002</v>
      </c>
      <c r="E17" s="67">
        <v>29516.260000000002</v>
      </c>
      <c r="F17" s="67">
        <v>29516.260000000002</v>
      </c>
      <c r="G17" s="67">
        <v>29516.260000000002</v>
      </c>
      <c r="H17" s="67">
        <v>29516.260000000002</v>
      </c>
      <c r="I17" s="67">
        <v>31529.32</v>
      </c>
      <c r="J17" s="67">
        <v>31529.32</v>
      </c>
      <c r="K17" s="67">
        <v>31529.32</v>
      </c>
      <c r="L17" s="67">
        <v>31529.32</v>
      </c>
      <c r="M17" s="67">
        <v>31529.32</v>
      </c>
      <c r="N17" s="68">
        <f t="shared" si="0"/>
        <v>364260.42000000004</v>
      </c>
    </row>
    <row r="18" spans="1:14">
      <c r="A18" s="62" t="s">
        <v>63</v>
      </c>
      <c r="B18" s="67">
        <v>4811.7959999999994</v>
      </c>
      <c r="C18" s="67">
        <v>2699.8919999999998</v>
      </c>
      <c r="D18" s="67">
        <v>6369.9960000000001</v>
      </c>
      <c r="E18" s="67">
        <v>0</v>
      </c>
      <c r="F18" s="67">
        <v>4914.6959999999999</v>
      </c>
      <c r="G18" s="67">
        <v>3297.6959999999999</v>
      </c>
      <c r="H18" s="67">
        <v>5271.3720000000003</v>
      </c>
      <c r="I18" s="67">
        <v>6902.3519999999999</v>
      </c>
      <c r="J18" s="67">
        <v>0</v>
      </c>
      <c r="K18" s="67">
        <v>0</v>
      </c>
      <c r="L18" s="67">
        <v>15275.795999999998</v>
      </c>
      <c r="M18" s="67">
        <v>5218.0680000000002</v>
      </c>
      <c r="N18" s="68">
        <f t="shared" si="0"/>
        <v>54761.66399999999</v>
      </c>
    </row>
    <row r="19" spans="1:14">
      <c r="A19" s="65" t="s">
        <v>33</v>
      </c>
      <c r="B19" s="68">
        <f>B9+B10+B11+B12+B13+B17+B18</f>
        <v>115788.46600000001</v>
      </c>
      <c r="C19" s="68">
        <f t="shared" ref="C19:M19" si="2">C9+C10+C11+C12+C13+C17+C18</f>
        <v>91049.821999999986</v>
      </c>
      <c r="D19" s="68">
        <f t="shared" si="2"/>
        <v>89048.525999999998</v>
      </c>
      <c r="E19" s="68">
        <f t="shared" si="2"/>
        <v>90459.93</v>
      </c>
      <c r="F19" s="68">
        <f t="shared" si="2"/>
        <v>102006.24599999998</v>
      </c>
      <c r="G19" s="68">
        <f t="shared" si="2"/>
        <v>96128.945999999996</v>
      </c>
      <c r="H19" s="68">
        <f t="shared" si="2"/>
        <v>124008.25200000001</v>
      </c>
      <c r="I19" s="68">
        <f t="shared" si="2"/>
        <v>116644.322</v>
      </c>
      <c r="J19" s="68">
        <f t="shared" si="2"/>
        <v>141632.95999999999</v>
      </c>
      <c r="K19" s="68">
        <f t="shared" si="2"/>
        <v>124876.82</v>
      </c>
      <c r="L19" s="68">
        <f t="shared" si="2"/>
        <v>119494.90600000002</v>
      </c>
      <c r="M19" s="68">
        <f>M9+M10+M11+M12+M13+M17+M18</f>
        <v>97722.347999999998</v>
      </c>
      <c r="N19" s="68">
        <f>SUM(B19:M19)</f>
        <v>1308861.544</v>
      </c>
    </row>
  </sheetData>
  <mergeCells count="5">
    <mergeCell ref="B1:E1"/>
    <mergeCell ref="B6:M6"/>
    <mergeCell ref="A6:A7"/>
    <mergeCell ref="N6:N7"/>
    <mergeCell ref="B2:E4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 1-4</vt:lpstr>
      <vt:lpstr>Раздел 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Воронкин Никита Валентинович</dc:creator>
  <cp:lastModifiedBy>Воронкин Никита Валентинович</cp:lastModifiedBy>
  <dcterms:created xsi:type="dcterms:W3CDTF">2006-09-16T00:00:00Z</dcterms:created>
  <dcterms:modified xsi:type="dcterms:W3CDTF">2025-03-19T14:23:21Z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03F00FBE47F44F4B8DE0F967917606B0_12</vt:lpwstr>
  </property>
  <property fmtid="{D5CDD505-2E9C-101B-9397-08002B2CF9AE}" pid="3" name="KSOProductBuildVer">
    <vt:lpwstr>1049-12.2.0.19307</vt:lpwstr>
  </property>
  <property fmtid="{D5CDD505-2E9C-101B-9397-08002B2CF9AE}" pid="4" name="KSOReadingLayout">
    <vt:bool>true</vt:bool>
  </property>
</Properties>
</file>