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20" windowHeight="8675" activeTab="1"/>
  </bookViews>
  <sheets>
    <sheet name="Раздел 1-4" sheetId="1" r:id="rId1"/>
    <sheet name="Раздел 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<sst xmlns="http://schemas.openxmlformats.org/spreadsheetml/2006/main" count="68" uniqueCount="67">
  <si>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 xml:space="preserve">   ООО «Экомир ЖБК-1»</t>
  </si>
  <si>
    <t>Отчет управляющей организации о выполнении условий договора управления многоквартирным домом по адресу: г. Белгород, ул. Щорса 46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</si>
  <si>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</si>
  <si>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</si>
  <si>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</si>
  <si>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г. Белгород, ул. Щорса, д.46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</si>
  <si>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</si>
  <si>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</si>
  <si>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</si>
  <si>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</si>
  <si>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</si>
  <si>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</si>
  <si>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</si>
  <si>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</si>
  <si>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</si>
  <si>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</si>
  <si>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</si>
  <si>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01.01.2024-30.07.2024 гг.</t>
  </si>
  <si>
    <t xml:space="preserve">пункт 4 договора управления </t>
  </si>
  <si>
    <t>01.08.2024-31.12.2024 гг.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</si>
  <si>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</si>
  <si>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</si>
  <si>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</si>
  <si>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</si>
  <si>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</si>
  <si>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</si>
  <si>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</si>
  <si>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</si>
  <si>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</si>
  <si>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</si>
  <si>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</si>
  <si>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</si>
  <si>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</si>
  <si>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</si>
  <si>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</si>
  <si>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</si>
  <si>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</si>
  <si>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</si>
  <si>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</si>
  <si>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</si>
  <si>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</si>
  <si>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</si>
  <si>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</si>
  <si>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</si>
  <si>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</si>
  <si>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</si>
  <si>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</si>
  <si>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</si>
  <si>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</si>
  <si>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</si>
  <si>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  Содержание помещений общего пользования</t>
  </si>
  <si>
    <t>2. Уборка мусоропроводов</t>
  </si>
  <si>
    <t>3. Работы по уборке придомовой территории</t>
  </si>
  <si>
    <t>4.  Ремонт и обслуживание конструктивных элементов и внешнее благоустройство</t>
  </si>
  <si>
    <t>5.  Техническое обслуживание и ремонт внутридомового инженерного оборудования и МОП</t>
  </si>
  <si>
    <t>6.Работы не вошедшие в перечень услуг</t>
  </si>
  <si>
    <t>Ремонт контейнера -сврныые работы</t>
  </si>
  <si>
    <t>Заделка дырки в полу</t>
  </si>
  <si>
    <t>Окраска бордюров краской фасадной</t>
  </si>
  <si>
    <t>Работа автовышки кронирование деревьев ,ремонт кровли апрель  подрядчик ООО ЖУ ЖБК-1 апрель</t>
  </si>
  <si>
    <t>Ремонт и наладка вентиляции</t>
  </si>
  <si>
    <t>Прокладка сигнальной ленты</t>
  </si>
  <si>
    <t>Замена колес</t>
  </si>
  <si>
    <t>Герметизация пеной монтажной масорного кармана</t>
  </si>
  <si>
    <t>7. Услуга управления</t>
  </si>
  <si>
    <t>8. Оплачено ресурсоснабжающим организациям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</si>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</sst>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_ "/>
    <numFmt numFmtId="181" formatCode="#\ ##0.00"/>
  </numFmts>
  <fonts count="3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b/>
      <sz val="11"/>
      <name val="Calibri"/>
      <charset val="204"/>
    </font>
    <font>
      <b/>
      <sz val="11"/>
      <color theme="1"/>
      <name val="Calibri"/>
      <charset val="204"/>
    </font>
    <font>
      <b/>
      <sz val="11"/>
      <name val="Calibri"/>
      <charset val="204"/>
    </font>
    <font>
      <sz val="11"/>
      <name val="Calibri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b/>
      <sz val="7"/>
      <name val="Arial Cyr"/>
      <charset val="204"/>
    </font>
    <font>
      <sz val="11"/>
      <color theme="1"/>
      <name val="Calibri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1"/>
      <color rgb="FF000000"/>
      <name val="Times New Roman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180" fontId="5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180" fontId="9" fillId="0" borderId="1" xfId="0" applyNumberFormat="1" applyFont="1" applyFill="1" applyBorder="1" applyAlignment="1" applyProtection="1">
      <alignment horizontal="center" vertical="center" wrapText="1"/>
    </xf>
    <xf numFmtId="180" fontId="9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right" vertical="center" wrapText="1" indent="1"/>
    </xf>
    <xf numFmtId="49" fontId="10" fillId="0" borderId="0" xfId="0" applyNumberFormat="1" applyFont="1" applyBorder="1" applyAlignment="1">
      <alignment horizontal="right" vertical="center" wrapText="1"/>
    </xf>
    <xf numFmtId="181" fontId="0" fillId="0" borderId="0" xfId="0" applyNumberFormat="1"/>
    <xf numFmtId="180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/>
    <xf numFmtId="0" fontId="1" fillId="0" borderId="0" xfId="0" applyFont="1" applyAlignment="1">
      <alignment horizontal="left" vertical="center" indent="15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/>
    <xf numFmtId="0" fontId="16" fillId="2" borderId="2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horizontal="center" wrapText="1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9" fontId="16" fillId="2" borderId="2" xfId="0" applyNumberFormat="1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center" wrapText="1"/>
    </xf>
    <xf numFmtId="181" fontId="17" fillId="0" borderId="2" xfId="0" applyNumberFormat="1" applyFont="1" applyBorder="1" applyAlignment="1">
      <alignment horizontal="center"/>
    </xf>
    <xf numFmtId="181" fontId="0" fillId="0" borderId="4" xfId="0" applyNumberFormat="1" applyBorder="1" applyAlignment="1">
      <alignment horizontal="center" wrapText="1"/>
    </xf>
    <xf numFmtId="181" fontId="0" fillId="0" borderId="3" xfId="0" applyNumberFormat="1" applyBorder="1" applyAlignment="1">
      <alignment horizontal="center" wrapText="1"/>
    </xf>
    <xf numFmtId="181" fontId="0" fillId="0" borderId="4" xfId="0" applyNumberFormat="1" applyBorder="1" applyAlignment="1">
      <alignment horizontal="center"/>
    </xf>
    <xf numFmtId="181" fontId="0" fillId="0" borderId="3" xfId="0" applyNumberFormat="1" applyBorder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181" fontId="0" fillId="0" borderId="1" xfId="0" applyNumberForma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18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/>
    </xf>
    <xf numFmtId="0" fontId="1" fillId="0" borderId="9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81" fontId="17" fillId="0" borderId="2" xfId="0" applyNumberFormat="1" applyFont="1" applyBorder="1" applyAlignment="1">
      <alignment horizontal="center" vertical="center"/>
    </xf>
    <xf numFmtId="181" fontId="17" fillId="0" borderId="3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zoomScale="85" zoomScaleNormal="85" topLeftCell="A31" workbookViewId="0">
      <selection activeCell="C51" sqref="C51"/>
    </sheetView>
  </sheetViews>
  <sheetFormatPr defaultColWidth="8.71296296296296" defaultRowHeight="14.4"/>
  <cols>
    <col min="1" max="1" width="27.5740740740741" customWidth="1"/>
    <col min="2" max="2" width="23.712962962963" customWidth="1"/>
    <col min="3" max="3" width="46.8518518518519" customWidth="1"/>
    <col min="4" max="4" width="15.1388888888889" customWidth="1"/>
    <col min="5" max="5" width="45.1388888888889" customWidth="1"/>
    <col min="6" max="6" width="99.287037037037" customWidth="1"/>
    <col min="7" max="7" width="91.712962962963" customWidth="1"/>
    <col min="8" max="9" width="9.71296296296296" customWidth="1"/>
    <col min="10" max="10" width="9.57407407407407" customWidth="1"/>
    <col min="11" max="11" width="9.71296296296296" customWidth="1"/>
    <col min="12" max="12" width="8.42592592592593" customWidth="1"/>
    <col min="13" max="13" width="7.85185185185185" customWidth="1"/>
    <col min="14" max="14" width="8.71296296296296" customWidth="1"/>
    <col min="15" max="15" width="30.287037037037" customWidth="1"/>
  </cols>
  <sheetData>
    <row r="1" ht="17.4" spans="1:9">
      <c r="A1" s="24" t="s">
        <v>0</v>
      </c>
      <c r="B1" s="24"/>
      <c r="C1" s="24"/>
      <c r="D1" s="24"/>
      <c r="E1" s="25"/>
      <c r="F1" s="25"/>
      <c r="G1" s="25"/>
      <c r="H1" s="25"/>
      <c r="I1" s="25"/>
    </row>
    <row r="4" ht="15" customHeight="1" spans="1:9">
      <c r="A4" s="26" t="s">
        <v>1</v>
      </c>
      <c r="B4" s="26"/>
      <c r="C4" s="26"/>
      <c r="D4" s="26"/>
      <c r="E4" s="27"/>
      <c r="F4" s="27"/>
      <c r="G4" s="27"/>
      <c r="H4" s="27"/>
      <c r="I4" s="27"/>
    </row>
    <row r="5" ht="15" customHeight="1" spans="1:9">
      <c r="A5" s="26"/>
      <c r="B5" s="26"/>
      <c r="C5" s="26"/>
      <c r="D5" s="26"/>
      <c r="E5" s="27"/>
      <c r="F5" s="27"/>
      <c r="G5" s="27"/>
      <c r="H5" s="27"/>
      <c r="I5" s="27"/>
    </row>
    <row r="8" ht="15.6" spans="2:7">
      <c r="B8" s="1" t="s">
        <v>2</v>
      </c>
      <c r="C8" s="1"/>
      <c r="D8" s="28"/>
      <c r="E8" s="28"/>
      <c r="F8" s="28"/>
      <c r="G8" s="29"/>
    </row>
    <row r="9" ht="15.75" customHeight="1" spans="1:8">
      <c r="A9" s="30"/>
      <c r="B9" s="31" t="s">
        <v>3</v>
      </c>
      <c r="C9" s="31"/>
      <c r="D9" s="32"/>
      <c r="E9" s="32"/>
      <c r="F9" s="32"/>
      <c r="G9" s="32"/>
      <c r="H9" s="33"/>
    </row>
    <row r="11" spans="1:6">
      <c r="A11" s="34" t="s">
        <v>4</v>
      </c>
      <c r="B11" s="35"/>
      <c r="C11" s="36" t="s">
        <v>5</v>
      </c>
      <c r="D11" s="37"/>
      <c r="E11" s="37"/>
      <c r="F11" s="38"/>
    </row>
    <row r="12" spans="1:6">
      <c r="A12" s="34" t="s">
        <v>6</v>
      </c>
      <c r="B12" s="35"/>
      <c r="C12" s="39">
        <v>1985</v>
      </c>
      <c r="D12" s="37"/>
      <c r="E12" s="37"/>
      <c r="F12" s="38"/>
    </row>
    <row r="13" spans="1:6">
      <c r="A13" s="34" t="s">
        <v>7</v>
      </c>
      <c r="B13" s="35"/>
      <c r="C13" s="40">
        <v>0.44</v>
      </c>
      <c r="D13" s="41"/>
      <c r="E13" s="41"/>
      <c r="F13" s="35"/>
    </row>
    <row r="14" spans="1:6">
      <c r="A14" s="34" t="s">
        <v>8</v>
      </c>
      <c r="B14" s="35"/>
      <c r="C14" s="42">
        <v>32038.6</v>
      </c>
      <c r="D14" s="43"/>
      <c r="E14" s="43"/>
      <c r="F14" s="44"/>
    </row>
    <row r="15" spans="1:6">
      <c r="A15" s="34" t="s">
        <v>9</v>
      </c>
      <c r="B15" s="35"/>
      <c r="C15" s="42">
        <v>18375.6</v>
      </c>
      <c r="D15" s="45"/>
      <c r="E15" s="45"/>
      <c r="F15" s="46"/>
    </row>
    <row r="16" spans="1:6">
      <c r="A16" s="47" t="s">
        <v>10</v>
      </c>
      <c r="B16" s="48"/>
      <c r="C16" s="42">
        <v>1522.9</v>
      </c>
      <c r="D16" s="37"/>
      <c r="E16" s="37"/>
      <c r="F16" s="38"/>
    </row>
    <row r="19" ht="15.6" spans="1:4">
      <c r="A19" s="1" t="s">
        <v>11</v>
      </c>
      <c r="B19" s="1"/>
      <c r="C19" s="1"/>
      <c r="D19" s="1"/>
    </row>
    <row r="20" spans="1:4">
      <c r="A20" s="31" t="s">
        <v>12</v>
      </c>
      <c r="B20" s="31"/>
      <c r="C20" s="31"/>
      <c r="D20" s="31"/>
    </row>
    <row r="21" spans="1:4">
      <c r="A21" s="31"/>
      <c r="B21" s="31"/>
      <c r="C21" s="31"/>
      <c r="D21" s="31"/>
    </row>
    <row r="22" spans="1:4">
      <c r="A22" s="31"/>
      <c r="B22" s="31"/>
      <c r="C22" s="31"/>
      <c r="D22" s="31"/>
    </row>
    <row r="24" spans="1:4">
      <c r="A24" s="49" t="s">
        <v>13</v>
      </c>
      <c r="B24" s="50"/>
      <c r="C24" s="50"/>
      <c r="D24" s="51"/>
    </row>
    <row r="25" spans="1:4">
      <c r="A25" s="52"/>
      <c r="B25" s="53"/>
      <c r="C25" s="53"/>
      <c r="D25" s="54"/>
    </row>
    <row r="26" ht="28.8" spans="1:4">
      <c r="A26" s="55" t="s">
        <v>14</v>
      </c>
      <c r="B26" s="56" t="s">
        <v>15</v>
      </c>
      <c r="C26" s="56"/>
      <c r="D26" s="56" t="s">
        <v>16</v>
      </c>
    </row>
    <row r="27" spans="1:4">
      <c r="A27" s="57" t="s">
        <v>17</v>
      </c>
      <c r="B27" s="58" t="s">
        <v>18</v>
      </c>
      <c r="C27" s="58"/>
      <c r="D27" s="58"/>
    </row>
    <row r="28" spans="1:4">
      <c r="A28" s="57" t="s">
        <v>19</v>
      </c>
      <c r="B28" s="58" t="s">
        <v>18</v>
      </c>
      <c r="C28" s="58"/>
      <c r="D28" s="58">
        <v>17.26</v>
      </c>
    </row>
    <row r="30" customFormat="1"/>
    <row r="31" customFormat="1" ht="15.6" spans="1:3">
      <c r="A31" s="59" t="s">
        <v>20</v>
      </c>
      <c r="B31" s="59"/>
      <c r="C31" s="59"/>
    </row>
    <row r="32" customFormat="1" ht="15.75" customHeight="1" spans="1:4">
      <c r="A32" s="60" t="s">
        <v>21</v>
      </c>
      <c r="B32" s="60"/>
      <c r="C32" s="60"/>
      <c r="D32" s="28"/>
    </row>
    <row r="33" customFormat="1" ht="15" customHeight="1" spans="1:4">
      <c r="A33" s="60"/>
      <c r="B33" s="60"/>
      <c r="C33" s="60"/>
      <c r="D33" s="32"/>
    </row>
    <row r="34" customFormat="1" ht="15" customHeight="1" spans="1:4">
      <c r="A34" s="60"/>
      <c r="B34" s="60"/>
      <c r="C34" s="60"/>
      <c r="D34" s="32"/>
    </row>
    <row r="35" customFormat="1" ht="15" customHeight="1" spans="1:4">
      <c r="A35" s="61"/>
      <c r="B35" s="61" t="s">
        <v>22</v>
      </c>
      <c r="C35" s="61" t="s">
        <v>23</v>
      </c>
      <c r="D35" s="62"/>
    </row>
    <row r="36" customFormat="1" spans="1:4">
      <c r="A36" s="63" t="s">
        <v>24</v>
      </c>
      <c r="B36" s="64">
        <v>3799164.2</v>
      </c>
      <c r="C36" s="64">
        <v>3779108.92</v>
      </c>
      <c r="D36" s="65"/>
    </row>
    <row r="37" customFormat="1" spans="1:4">
      <c r="A37" s="63" t="s">
        <v>25</v>
      </c>
      <c r="B37" s="64">
        <v>342845.05</v>
      </c>
      <c r="C37" s="64">
        <v>346044.5</v>
      </c>
      <c r="D37" s="66"/>
    </row>
    <row r="38" customFormat="1" hidden="1" spans="1:4">
      <c r="A38" s="63"/>
      <c r="B38" s="64"/>
      <c r="C38" s="64"/>
      <c r="D38" s="67"/>
    </row>
    <row r="39" customFormat="1" hidden="1" spans="1:4">
      <c r="A39" s="68"/>
      <c r="B39" s="64"/>
      <c r="C39" s="64"/>
      <c r="D39" s="67"/>
    </row>
    <row r="40" customFormat="1" spans="1:3">
      <c r="A40" s="69" t="s">
        <v>26</v>
      </c>
      <c r="B40" s="64">
        <f>B36+B37+B39+B38</f>
        <v>4142009.25</v>
      </c>
      <c r="C40" s="64">
        <f>C36+C37+C38</f>
        <v>4125153.42</v>
      </c>
    </row>
    <row r="41" customFormat="1"/>
    <row r="42" customFormat="1" ht="15.6" spans="1:5">
      <c r="A42" s="1" t="s">
        <v>27</v>
      </c>
      <c r="B42" s="1"/>
      <c r="C42" s="1"/>
      <c r="D42" s="1"/>
      <c r="E42" s="1"/>
    </row>
    <row r="43" customFormat="1" ht="33" customHeight="1" spans="1:5">
      <c r="A43" s="70" t="s">
        <v>28</v>
      </c>
      <c r="B43" s="70"/>
      <c r="C43" s="70"/>
      <c r="D43" s="70"/>
      <c r="E43" s="70"/>
    </row>
    <row r="44" customFormat="1" ht="90" customHeight="1" spans="1:5">
      <c r="A44" s="71" t="s">
        <v>29</v>
      </c>
      <c r="B44" s="71" t="s">
        <v>30</v>
      </c>
      <c r="C44" s="72" t="s">
        <v>31</v>
      </c>
      <c r="D44" s="73"/>
      <c r="E44" s="71" t="s">
        <v>32</v>
      </c>
    </row>
    <row r="45" customFormat="1" spans="1:5">
      <c r="A45" s="64">
        <v>-1200051.05</v>
      </c>
      <c r="B45" s="64">
        <f>C40</f>
        <v>4125153.42</v>
      </c>
      <c r="C45" s="74">
        <f>'Раздел 5'!N25</f>
        <v>4092433.574</v>
      </c>
      <c r="D45" s="75"/>
      <c r="E45" s="64">
        <f>A45+B45-C45</f>
        <v>-1167331.204</v>
      </c>
    </row>
  </sheetData>
  <mergeCells count="22">
    <mergeCell ref="A1:D1"/>
    <mergeCell ref="B8:C8"/>
    <mergeCell ref="B9:C9"/>
    <mergeCell ref="A11:B11"/>
    <mergeCell ref="A12:B12"/>
    <mergeCell ref="A13:B13"/>
    <mergeCell ref="A14:B14"/>
    <mergeCell ref="A15:B15"/>
    <mergeCell ref="A16:B16"/>
    <mergeCell ref="A19:D19"/>
    <mergeCell ref="B26:C26"/>
    <mergeCell ref="B27:C27"/>
    <mergeCell ref="B28:C28"/>
    <mergeCell ref="A31:C31"/>
    <mergeCell ref="A42:E42"/>
    <mergeCell ref="A43:E43"/>
    <mergeCell ref="C44:D44"/>
    <mergeCell ref="C45:D45"/>
    <mergeCell ref="A4:D5"/>
    <mergeCell ref="A20:D22"/>
    <mergeCell ref="A24:D25"/>
    <mergeCell ref="A32:C34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topLeftCell="A17" workbookViewId="0">
      <selection activeCell="I22" sqref="I22"/>
    </sheetView>
  </sheetViews>
  <sheetFormatPr defaultColWidth="8.85185185185185" defaultRowHeight="14.4"/>
  <cols>
    <col min="1" max="1" width="26.8518518518519" customWidth="1"/>
    <col min="2" max="2" width="10" customWidth="1"/>
    <col min="3" max="3" width="10.5740740740741" customWidth="1"/>
    <col min="4" max="4" width="13" customWidth="1"/>
    <col min="5" max="5" width="11.287037037037" customWidth="1"/>
    <col min="6" max="6" width="11" customWidth="1"/>
    <col min="7" max="8" width="10.8518518518519" customWidth="1"/>
    <col min="9" max="9" width="10.8888888888889" customWidth="1"/>
    <col min="10" max="10" width="10.3333333333333" customWidth="1"/>
    <col min="11" max="11" width="10.8888888888889" customWidth="1"/>
    <col min="12" max="12" width="10.4444444444444" customWidth="1"/>
    <col min="13" max="13" width="11.1111111111111" customWidth="1"/>
    <col min="14" max="14" width="11.287037037037" customWidth="1"/>
  </cols>
  <sheetData>
    <row r="1" ht="15.6" spans="1:14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1:14">
      <c r="A6" s="3" t="s">
        <v>35</v>
      </c>
      <c r="B6" s="4" t="s">
        <v>36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3" t="s">
        <v>37</v>
      </c>
    </row>
    <row r="7" spans="1:14">
      <c r="A7" s="6"/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4" t="s">
        <v>47</v>
      </c>
      <c r="L7" s="4" t="s">
        <v>48</v>
      </c>
      <c r="M7" s="4" t="s">
        <v>49</v>
      </c>
      <c r="N7" s="6"/>
    </row>
    <row r="8" spans="1:14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</row>
    <row r="9" ht="28.8" spans="1:14">
      <c r="A9" s="7" t="s">
        <v>50</v>
      </c>
      <c r="B9" s="8">
        <v>68458</v>
      </c>
      <c r="C9" s="8">
        <v>68458</v>
      </c>
      <c r="D9" s="8">
        <v>81799.58</v>
      </c>
      <c r="E9" s="8">
        <v>76560.5</v>
      </c>
      <c r="F9" s="8">
        <v>68640.5</v>
      </c>
      <c r="G9" s="8">
        <v>68550.5</v>
      </c>
      <c r="H9" s="8">
        <v>68691.62</v>
      </c>
      <c r="I9" s="8">
        <v>73438.65</v>
      </c>
      <c r="J9" s="8">
        <v>98321.87</v>
      </c>
      <c r="K9" s="8">
        <v>73257.04</v>
      </c>
      <c r="L9" s="8">
        <v>81340.56</v>
      </c>
      <c r="M9" s="8">
        <v>81340.56</v>
      </c>
      <c r="N9" s="8">
        <f>SUM(B9:M9)</f>
        <v>908857.38</v>
      </c>
    </row>
    <row r="10" spans="1:14">
      <c r="A10" s="7" t="s">
        <v>51</v>
      </c>
      <c r="B10" s="9">
        <v>11530</v>
      </c>
      <c r="C10" s="9">
        <v>11530</v>
      </c>
      <c r="D10" s="9">
        <v>11530</v>
      </c>
      <c r="E10" s="9">
        <v>11530</v>
      </c>
      <c r="F10" s="9">
        <v>11694.5</v>
      </c>
      <c r="G10" s="9">
        <v>11694.5</v>
      </c>
      <c r="H10" s="9">
        <v>11530</v>
      </c>
      <c r="I10" s="9">
        <v>12338.19</v>
      </c>
      <c r="J10" s="9">
        <v>12514.22</v>
      </c>
      <c r="K10" s="9">
        <v>12663.02</v>
      </c>
      <c r="L10" s="9">
        <v>14606.79</v>
      </c>
      <c r="M10" s="9">
        <v>14606.79</v>
      </c>
      <c r="N10" s="8">
        <f>SUM(B10:M10)</f>
        <v>147768.01</v>
      </c>
    </row>
    <row r="11" ht="28.8" spans="1:14">
      <c r="A11" s="10" t="s">
        <v>52</v>
      </c>
      <c r="B11" s="9">
        <v>73127.79</v>
      </c>
      <c r="C11" s="9">
        <v>45042.79</v>
      </c>
      <c r="D11" s="9">
        <v>5792.79</v>
      </c>
      <c r="E11" s="9">
        <v>16414.79</v>
      </c>
      <c r="F11" s="9">
        <v>21601.94</v>
      </c>
      <c r="G11" s="9">
        <v>22043.94</v>
      </c>
      <c r="H11" s="9">
        <v>21157.59</v>
      </c>
      <c r="I11" s="9">
        <v>22850.37</v>
      </c>
      <c r="J11" s="9">
        <v>20205.1</v>
      </c>
      <c r="K11" s="9">
        <v>16321.89</v>
      </c>
      <c r="L11" s="9">
        <v>26405.12</v>
      </c>
      <c r="M11" s="9">
        <v>30305.76</v>
      </c>
      <c r="N11" s="8">
        <f>SUM(B11:M11)</f>
        <v>321269.87</v>
      </c>
    </row>
    <row r="12" ht="43.2" spans="1:14">
      <c r="A12" s="10" t="s">
        <v>53</v>
      </c>
      <c r="B12" s="11">
        <v>5851.75</v>
      </c>
      <c r="C12" s="11">
        <v>2807.5</v>
      </c>
      <c r="D12" s="11">
        <v>2750</v>
      </c>
      <c r="E12" s="11">
        <v>35720</v>
      </c>
      <c r="F12" s="11">
        <v>32957.59</v>
      </c>
      <c r="G12" s="11">
        <v>25600</v>
      </c>
      <c r="H12" s="11">
        <v>75457.4</v>
      </c>
      <c r="I12" s="11">
        <v>12306.16</v>
      </c>
      <c r="J12" s="11">
        <v>68160.33</v>
      </c>
      <c r="K12" s="11">
        <v>34582.47</v>
      </c>
      <c r="L12" s="11">
        <v>107353.83</v>
      </c>
      <c r="M12" s="11">
        <v>71420.63</v>
      </c>
      <c r="N12" s="8">
        <f>SUM(B12:M12)</f>
        <v>474967.66</v>
      </c>
    </row>
    <row r="13" ht="72" spans="1:14">
      <c r="A13" s="12" t="s">
        <v>54</v>
      </c>
      <c r="B13" s="11">
        <v>34077.55</v>
      </c>
      <c r="C13" s="11">
        <v>35571.28</v>
      </c>
      <c r="D13" s="11">
        <v>37165.27</v>
      </c>
      <c r="E13" s="11">
        <v>37500.79</v>
      </c>
      <c r="F13" s="11">
        <v>50239.86</v>
      </c>
      <c r="G13" s="11">
        <v>39031</v>
      </c>
      <c r="H13" s="11">
        <v>95222.4</v>
      </c>
      <c r="I13" s="11">
        <v>174551.14</v>
      </c>
      <c r="J13" s="11">
        <v>127170.63</v>
      </c>
      <c r="K13" s="11">
        <v>156913.19</v>
      </c>
      <c r="L13" s="11">
        <v>95902.1</v>
      </c>
      <c r="M13" s="11">
        <v>82111.89</v>
      </c>
      <c r="N13" s="8">
        <f>SUM(B13:M13)</f>
        <v>965457.1</v>
      </c>
    </row>
    <row r="14" ht="20.25" customHeight="1" spans="1:14">
      <c r="A14" s="10" t="s">
        <v>55</v>
      </c>
      <c r="B14" s="11">
        <f>SUM(B15:B22)</f>
        <v>0</v>
      </c>
      <c r="C14" s="11">
        <f>SUM(C15:C22)</f>
        <v>2521.82</v>
      </c>
      <c r="D14" s="11">
        <f>SUM(D15:D22)</f>
        <v>14232.34</v>
      </c>
      <c r="E14" s="11">
        <f>SUM(E15:E22)</f>
        <v>8627.87</v>
      </c>
      <c r="F14" s="11">
        <f>SUM(F15:F22)</f>
        <v>4079.81</v>
      </c>
      <c r="G14" s="11">
        <f>SUM(G15:G19)</f>
        <v>0</v>
      </c>
      <c r="H14" s="11">
        <f>SUM(H15:H22)</f>
        <v>3540</v>
      </c>
      <c r="I14" s="11">
        <f>SUM(I15:I22)</f>
        <v>0</v>
      </c>
      <c r="J14" s="11">
        <f>SUM(J15:J22)</f>
        <v>4506</v>
      </c>
      <c r="K14" s="11">
        <f>SUM(K15:K22)</f>
        <v>0</v>
      </c>
      <c r="L14" s="11">
        <f>SUM(L15:L22)</f>
        <v>8645.48</v>
      </c>
      <c r="M14" s="11"/>
      <c r="N14" s="8">
        <f>SUM(B14:M14)</f>
        <v>46153.32</v>
      </c>
    </row>
    <row r="15" ht="15" customHeight="1" spans="1:14">
      <c r="A15" s="13" t="s">
        <v>56</v>
      </c>
      <c r="B15" s="14"/>
      <c r="C15" s="14">
        <v>2180.02</v>
      </c>
      <c r="D15" s="14"/>
      <c r="E15" s="14">
        <v>4937.87</v>
      </c>
      <c r="F15" s="14"/>
      <c r="G15" s="14"/>
      <c r="H15" s="14"/>
      <c r="I15" s="14"/>
      <c r="J15" s="14"/>
      <c r="K15" s="14"/>
      <c r="L15" s="14"/>
      <c r="M15" s="14"/>
      <c r="N15" s="23">
        <f>SUM(B15:M15)</f>
        <v>7117.89</v>
      </c>
    </row>
    <row r="16" ht="18" customHeight="1" spans="1:14">
      <c r="A16" s="13" t="s">
        <v>57</v>
      </c>
      <c r="B16" s="14"/>
      <c r="C16" s="14">
        <v>341.8</v>
      </c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23">
        <f t="shared" ref="N16:N26" si="0">SUM(B16:M16)</f>
        <v>341.8</v>
      </c>
    </row>
    <row r="17" ht="28.8" spans="1:14">
      <c r="A17" s="13" t="s">
        <v>58</v>
      </c>
      <c r="B17" s="14"/>
      <c r="C17" s="14"/>
      <c r="D17" s="14">
        <v>13801.34</v>
      </c>
      <c r="E17" s="14"/>
      <c r="F17" s="14"/>
      <c r="G17" s="14"/>
      <c r="H17" s="14"/>
      <c r="I17" s="14"/>
      <c r="J17" s="14"/>
      <c r="K17" s="14"/>
      <c r="L17" s="14"/>
      <c r="M17" s="14"/>
      <c r="N17" s="23">
        <f t="shared" si="0"/>
        <v>13801.34</v>
      </c>
    </row>
    <row r="18" ht="30.75" customHeight="1" spans="1:14">
      <c r="A18" s="16" t="s">
        <v>59</v>
      </c>
      <c r="B18" s="14"/>
      <c r="C18" s="14"/>
      <c r="D18" s="14"/>
      <c r="E18" s="14">
        <v>3690</v>
      </c>
      <c r="F18" s="14"/>
      <c r="G18" s="14"/>
      <c r="H18" s="14"/>
      <c r="I18" s="14"/>
      <c r="J18" s="14"/>
      <c r="K18" s="14"/>
      <c r="L18" s="14"/>
      <c r="M18" s="14"/>
      <c r="N18" s="23">
        <f t="shared" si="0"/>
        <v>3690</v>
      </c>
    </row>
    <row r="19" ht="28.8" spans="1:14">
      <c r="A19" s="13" t="s">
        <v>60</v>
      </c>
      <c r="B19" s="14"/>
      <c r="C19" s="14"/>
      <c r="D19" s="14"/>
      <c r="E19" s="14"/>
      <c r="F19" s="14">
        <v>4079.81</v>
      </c>
      <c r="G19" s="14"/>
      <c r="H19" s="14"/>
      <c r="I19" s="14"/>
      <c r="J19" s="14"/>
      <c r="K19" s="14"/>
      <c r="L19" s="14"/>
      <c r="M19" s="14"/>
      <c r="N19" s="23">
        <f t="shared" si="0"/>
        <v>4079.81</v>
      </c>
    </row>
    <row r="20" spans="1:14">
      <c r="A20" s="17" t="s">
        <v>61</v>
      </c>
      <c r="B20" s="18"/>
      <c r="C20" s="18"/>
      <c r="D20" s="18">
        <v>431</v>
      </c>
      <c r="E20" s="18"/>
      <c r="F20" s="18"/>
      <c r="G20" s="18"/>
      <c r="H20" s="14"/>
      <c r="I20" s="14"/>
      <c r="J20" s="14"/>
      <c r="K20" s="14"/>
      <c r="L20" s="14"/>
      <c r="M20" s="14"/>
      <c r="N20" s="23">
        <f t="shared" si="0"/>
        <v>431</v>
      </c>
    </row>
    <row r="21" spans="1:14">
      <c r="A21" s="17" t="s">
        <v>62</v>
      </c>
      <c r="B21" s="18"/>
      <c r="C21" s="18"/>
      <c r="D21" s="18"/>
      <c r="E21" s="18"/>
      <c r="F21" s="18"/>
      <c r="G21" s="18"/>
      <c r="H21" s="14">
        <v>3540</v>
      </c>
      <c r="I21" s="14"/>
      <c r="J21" s="14">
        <v>4506</v>
      </c>
      <c r="K21" s="14"/>
      <c r="L21" s="14">
        <v>6195</v>
      </c>
      <c r="M21" s="14"/>
      <c r="N21" s="23">
        <f t="shared" si="0"/>
        <v>14241</v>
      </c>
    </row>
    <row r="22" ht="43.2" spans="1:14">
      <c r="A22" s="17" t="s">
        <v>63</v>
      </c>
      <c r="B22" s="18"/>
      <c r="C22" s="18"/>
      <c r="D22" s="18"/>
      <c r="E22" s="18"/>
      <c r="F22" s="18"/>
      <c r="G22" s="19"/>
      <c r="H22" s="14"/>
      <c r="I22" s="14"/>
      <c r="J22" s="14"/>
      <c r="K22" s="14"/>
      <c r="L22" s="14">
        <v>2450.48</v>
      </c>
      <c r="M22" s="14"/>
      <c r="N22" s="23">
        <f t="shared" si="0"/>
        <v>2450.48</v>
      </c>
    </row>
    <row r="23" spans="1:14">
      <c r="A23" s="10" t="s">
        <v>64</v>
      </c>
      <c r="B23" s="11">
        <v>66015.42</v>
      </c>
      <c r="C23" s="11">
        <v>66015.42</v>
      </c>
      <c r="D23" s="11">
        <v>66015.42</v>
      </c>
      <c r="E23" s="11">
        <v>66015.42</v>
      </c>
      <c r="F23" s="11">
        <v>66015.42</v>
      </c>
      <c r="G23" s="11">
        <v>66015.42</v>
      </c>
      <c r="H23" s="11">
        <v>66015.42</v>
      </c>
      <c r="I23" s="11">
        <v>71032.29</v>
      </c>
      <c r="J23" s="11">
        <v>71032.29</v>
      </c>
      <c r="K23" s="11">
        <v>71032.29</v>
      </c>
      <c r="L23" s="11">
        <v>71032.29</v>
      </c>
      <c r="M23" s="11">
        <v>71032.29</v>
      </c>
      <c r="N23" s="8">
        <f t="shared" ref="N23:N25" si="1">SUM(B23:M23)</f>
        <v>817269.39</v>
      </c>
    </row>
    <row r="24" ht="43.2" spans="1:14">
      <c r="A24" s="10" t="s">
        <v>65</v>
      </c>
      <c r="B24" s="11">
        <v>25548.588</v>
      </c>
      <c r="C24" s="11">
        <v>34853.664</v>
      </c>
      <c r="D24" s="11">
        <v>28821.78</v>
      </c>
      <c r="E24" s="11">
        <v>0</v>
      </c>
      <c r="F24" s="11">
        <v>54630.048</v>
      </c>
      <c r="G24" s="11">
        <v>25014.48</v>
      </c>
      <c r="H24" s="11">
        <v>47122.56</v>
      </c>
      <c r="I24" s="11">
        <v>32017.332</v>
      </c>
      <c r="J24" s="11">
        <v>31399.056</v>
      </c>
      <c r="K24" s="11">
        <v>47788.812</v>
      </c>
      <c r="L24" s="11">
        <v>38114.868</v>
      </c>
      <c r="M24" s="11">
        <v>45379.656</v>
      </c>
      <c r="N24" s="8">
        <f t="shared" si="1"/>
        <v>410690.844</v>
      </c>
    </row>
    <row r="25" spans="1:14">
      <c r="A25" s="20" t="s">
        <v>66</v>
      </c>
      <c r="B25" s="9">
        <f>B9+B10+B11+B12+B13+B14+B23+B24</f>
        <v>284609.098</v>
      </c>
      <c r="C25" s="9">
        <f t="shared" ref="C25:M25" si="2">C9+C10+C11+C12+C13+C14+C23+C24</f>
        <v>266800.474</v>
      </c>
      <c r="D25" s="9">
        <f t="shared" si="2"/>
        <v>248107.18</v>
      </c>
      <c r="E25" s="9">
        <f t="shared" si="2"/>
        <v>252369.37</v>
      </c>
      <c r="F25" s="9">
        <f t="shared" si="2"/>
        <v>309859.668</v>
      </c>
      <c r="G25" s="9">
        <f t="shared" si="2"/>
        <v>257949.84</v>
      </c>
      <c r="H25" s="9">
        <f t="shared" si="2"/>
        <v>388736.99</v>
      </c>
      <c r="I25" s="9">
        <f t="shared" si="2"/>
        <v>398534.132</v>
      </c>
      <c r="J25" s="9">
        <f t="shared" si="2"/>
        <v>433309.496</v>
      </c>
      <c r="K25" s="9">
        <f t="shared" si="2"/>
        <v>412558.712</v>
      </c>
      <c r="L25" s="9">
        <f t="shared" si="2"/>
        <v>443401.038</v>
      </c>
      <c r="M25" s="9">
        <f t="shared" si="2"/>
        <v>396197.576</v>
      </c>
      <c r="N25" s="8">
        <f t="shared" si="1"/>
        <v>4092433.574</v>
      </c>
    </row>
    <row r="26" spans="1:6">
      <c r="A26" s="21"/>
      <c r="B26" s="22"/>
      <c r="C26" s="22"/>
      <c r="D26" s="22"/>
      <c r="E26" s="22"/>
      <c r="F26" s="22"/>
    </row>
  </sheetData>
  <mergeCells count="5">
    <mergeCell ref="A1:N1"/>
    <mergeCell ref="B6:M6"/>
    <mergeCell ref="A6:A7"/>
    <mergeCell ref="N6:N7"/>
    <mergeCell ref="A2:N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Happy</cp:lastModifiedBy>
  <dcterms:created xsi:type="dcterms:W3CDTF">2006-09-16T00:00:00Z</dcterms:created>
  <dcterms:modified xsi:type="dcterms:W3CDTF">2025-03-20T02:54:58Z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01118D8C5D314D2DA9D45330A24BEF86_13</vt:lpwstr>
  </property>
  <property fmtid="{D5CDD505-2E9C-101B-9397-08002B2CF9AE}" pid="3" name="KSOProductBuildVer">
    <vt:lpwstr>1049-12.2.0.20326</vt:lpwstr>
  </property>
  <property fmtid="{D5CDD505-2E9C-101B-9397-08002B2CF9AE}" pid="4" name="KSOReadingLayout">
    <vt:bool>true</vt:bool>
  </property>
</Properties>
</file>