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для работы\ОТЧЁТ на 2024\Готовые отчёты\Экомир\"/>
    </mc:Choice>
  </mc:AlternateContent>
  <bookViews>
    <workbookView xWindow="0" yWindow="0" windowWidth="11520" windowHeight="8670" activeTab="1"/>
  </bookViews>
  <sheets>
    <sheet name="Раздел 1-4" sheetId="1" r:id="rId1"/>
    <sheet name="Раздел 5" sheetId="2" r:id="rId2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7" i="2" l="1"/>
  <c r="B87" i="2"/>
  <c r="B11" i="2"/>
  <c r="C11" i="2"/>
  <c r="D11" i="2"/>
  <c r="D87" i="2" s="1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E72" i="2"/>
  <c r="F71" i="2"/>
  <c r="F70" i="2"/>
  <c r="E69" i="2"/>
  <c r="F69" i="2" s="1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E11" i="2"/>
  <c r="F10" i="2"/>
  <c r="F9" i="2"/>
  <c r="C38" i="1"/>
  <c r="B38" i="1"/>
  <c r="F11" i="2" l="1"/>
  <c r="F45" i="2"/>
  <c r="E45" i="2"/>
  <c r="E87" i="2" s="1"/>
  <c r="F87" i="2" s="1"/>
  <c r="C45" i="1" s="1"/>
  <c r="E45" i="1" s="1"/>
</calcChain>
</file>

<file path=xl/sharedStrings.xml><?xml version="1.0" encoding="utf-8"?>
<sst xmlns="http://schemas.openxmlformats.org/spreadsheetml/2006/main" count="122" uniqueCount="121">
  <si>
    <t xml:space="preserve">   ООО «Экомир ЖБК-1»</t>
  </si>
  <si>
    <t>Отчет управляющей организации о выполнении условий договора управления многоквартирным домом по адресу: г. Белгород, ул. Добролюбова 4</t>
  </si>
  <si>
    <t>Раздел 1</t>
  </si>
  <si>
    <t>Основные характеристики многоквартирного дома</t>
  </si>
  <si>
    <t xml:space="preserve">Адрес многоквартирного дома </t>
  </si>
  <si>
    <t>г. Белгород, ул. Добролюбова 4.</t>
  </si>
  <si>
    <t>Год постройки</t>
  </si>
  <si>
    <t xml:space="preserve">Степень физического износа </t>
  </si>
  <si>
    <t xml:space="preserve">Общая площадь (кв.м), в т.ч. </t>
  </si>
  <si>
    <t>жилых помещений (кв.м)</t>
  </si>
  <si>
    <t>нежилых помещений (кв.м)</t>
  </si>
  <si>
    <t>Раздел 2</t>
  </si>
  <si>
    <t>Сведения о применяемом управляющей организацией размере платы за содержание и управление МКД</t>
  </si>
  <si>
    <t>Информация о размере платы за содержание и управление жилого МКД, действующем в отчетном периоде</t>
  </si>
  <si>
    <t>Период</t>
  </si>
  <si>
    <t>Основание (договор управления с
застройщиком/
Период муниципальный размер платы/ решение общего собрания/пункт договора об индексации и др.)</t>
  </si>
  <si>
    <t>Размер платы (руб./кв.м.)</t>
  </si>
  <si>
    <t>01.01.2024-30.07.2024 гг.</t>
  </si>
  <si>
    <t xml:space="preserve">пункт 4 договора управления </t>
  </si>
  <si>
    <t>01.08.2024-31.12.2024 гг.</t>
  </si>
  <si>
    <t>Раздел 3</t>
  </si>
  <si>
    <t>Информация о начисленном и оплаченном за отчетный период размере платы за содержание помещений</t>
  </si>
  <si>
    <t xml:space="preserve">Начисленно </t>
  </si>
  <si>
    <t xml:space="preserve">Оплачено </t>
  </si>
  <si>
    <t xml:space="preserve">Содержание помещений </t>
  </si>
  <si>
    <t>Электроэнергия на ОДН</t>
  </si>
  <si>
    <t>Общее имущество МКД</t>
  </si>
  <si>
    <t xml:space="preserve">Итого </t>
  </si>
  <si>
    <t>Раздел 4</t>
  </si>
  <si>
    <t xml:space="preserve">Информация о расходовании денежных средств на выполнение работ (оказание услуг) по управлению многоквартирным домом, содержанию и текущему ремонту общего имущества </t>
  </si>
  <si>
    <t>Переходящие остатки денежных средств (на начало периода)</t>
  </si>
  <si>
    <t>Размер денежных средств, полученных управляющей организацией в отчетном периоде (информация из раздела 3)</t>
  </si>
  <si>
    <t>Расходы (стоимость) на выполнение работ, услуг, в отчетном году, руб. (информация из раздела 5)</t>
  </si>
  <si>
    <t>Исходящие остатки денежных средств (на конец периода)</t>
  </si>
  <si>
    <t>Раздел 5</t>
  </si>
  <si>
    <t>Информация, подтверждающая виды, объемы и стоимость выполненных и оказанных в отчетном году работ, услуг по актам приемки выполненных работ, услуг</t>
  </si>
  <si>
    <t xml:space="preserve">Виды выполненных работ, услуг согласно Перечня работ, услуг и актов приемки выполненных работ, услуг
</t>
  </si>
  <si>
    <t>Итого по виду работ, услуг и всего</t>
  </si>
  <si>
    <t>1 квартал</t>
  </si>
  <si>
    <t>2 Квартал</t>
  </si>
  <si>
    <t>3 квартал</t>
  </si>
  <si>
    <t>4 Квартал</t>
  </si>
  <si>
    <t>I.  Содержание помещений общего пользования</t>
  </si>
  <si>
    <t>2. Уборка придомовой территории</t>
  </si>
  <si>
    <t>3.  Ремонт и обслуживание конструктивных элементов и внешнее благоустройство</t>
  </si>
  <si>
    <t>Работы по ремонту и обслуживанию конструктивных элементов и внешнее благоустройство</t>
  </si>
  <si>
    <t>Профосмотры конструктивных элементов, в том числе:</t>
  </si>
  <si>
    <t>Общие и частичные осмотры кровельных покрытий</t>
  </si>
  <si>
    <t>Общие и частичные осмотры конструктивных элементов</t>
  </si>
  <si>
    <t>Ремонт конструктивных элементов</t>
  </si>
  <si>
    <t>Укрепление защитной решетки водопроводной воронки</t>
  </si>
  <si>
    <t>Прочистка водопремной воронки внутреннего водостока</t>
  </si>
  <si>
    <t>Восстановление поврежденных участков штукатурки и облицовки</t>
  </si>
  <si>
    <t>Смена или ремонт отмостки</t>
  </si>
  <si>
    <t>Восстановление приямков, входов в подвалы</t>
  </si>
  <si>
    <t>Ремонт кровельного покрытия (кв.2) апрель</t>
  </si>
  <si>
    <t>Техническое обслуживание конструктивных элементов</t>
  </si>
  <si>
    <t>Антисептирование и антиперирование деревянных конструкций</t>
  </si>
  <si>
    <t>Утепление подвалов и подъездов</t>
  </si>
  <si>
    <t>Укрепление козырьков, ограждений и перил крылец</t>
  </si>
  <si>
    <t>Закрытие слуховых окон, люков и входов на чердак</t>
  </si>
  <si>
    <t>Установка недостающих, частично разбитых и укрепление слабо укрепленных стекол в дверных и оконных заполнениях</t>
  </si>
  <si>
    <t>Установка или укрепление ручек и шпингалетов на оконных и дверных заполнениях</t>
  </si>
  <si>
    <t>Закрытие подвальных и чердачных дверей, металлических решеток и лазов на замки</t>
  </si>
  <si>
    <t>Смазывание подъездных дверей</t>
  </si>
  <si>
    <t>Смазывание замков тех. помещений</t>
  </si>
  <si>
    <t>Укрепление и регулировка доводчиков</t>
  </si>
  <si>
    <t>Внешнее благоустройство</t>
  </si>
  <si>
    <t>Частичный ремонт тротуарной плитки</t>
  </si>
  <si>
    <t>Окраска решетчатых ограждений, оград, МАФ</t>
  </si>
  <si>
    <t>Окраска контейнеров</t>
  </si>
  <si>
    <t>Установка урн</t>
  </si>
  <si>
    <t>Окраска урн</t>
  </si>
  <si>
    <t>Ремонт скамеек, качель и т.д.</t>
  </si>
  <si>
    <t>Кронирование деоевьев ,спил сухого дерева</t>
  </si>
  <si>
    <t>Вывоз древесных отходов после кронирования деревьев и кустарников</t>
  </si>
  <si>
    <t>Посадка(обрезка) деревьев, кустарников</t>
  </si>
  <si>
    <t>Подготовка к сезонной эксплуатации оборудования детских и спортивных площадок</t>
  </si>
  <si>
    <t>4.  Техническое обслуживание и ремонт внутридомового инженерного оборудования и МОП</t>
  </si>
  <si>
    <t>Работы по техническому обслуживанию и ремонту внутридомового инженерного оборудования и МОП</t>
  </si>
  <si>
    <t>Подготовка к сезонной эксплуатации</t>
  </si>
  <si>
    <t>Ремонт и тех.обслуживание задвижек ХВС и ГВС</t>
  </si>
  <si>
    <t>Опрессовка и промывка трубопроводов системы ЦО</t>
  </si>
  <si>
    <t>Прочистка ливнестоков</t>
  </si>
  <si>
    <t>Ликвидация воздушных пробок в системе ЦО (наладка системы -стояки)</t>
  </si>
  <si>
    <t>Общие и частичные осмотры и обследования</t>
  </si>
  <si>
    <t>Осмотр системы ЦО. Внутриквартирные устройства</t>
  </si>
  <si>
    <t>Осмотр систем ЦО. Устройства в подвальных помещениях (7 мес. Отопительного сезона)</t>
  </si>
  <si>
    <t>Общие и частичные осмотры общедомовой системы холодного  и горячего водоснабжения и водоотведения в технических помещениях</t>
  </si>
  <si>
    <t>Общие и частичные осмотры линий электрических сетей, арматуры, электрооборудования на лестничных площадках, снятие показаний потребленных коммунальных ресурсов</t>
  </si>
  <si>
    <t>Общие и частичные осмотры линий электрических сетей, арматуры, электрооборудования в подвальных помещениях</t>
  </si>
  <si>
    <t>Техническое обслуживание внутридомовых инженерных сетей и МОП</t>
  </si>
  <si>
    <t>Ремонт электрощитов</t>
  </si>
  <si>
    <t>Ревизия вентилей в местах общего пользования</t>
  </si>
  <si>
    <t>Проверка и прочистка дымоходов и вентканалов</t>
  </si>
  <si>
    <t>Аварийное обслуживание</t>
  </si>
  <si>
    <t>Очистка тех. этажей от мусора со сбором его в тару и отноской в установленное место</t>
  </si>
  <si>
    <t>Электроизмерения</t>
  </si>
  <si>
    <t>Утилизация люминисцентных ламп</t>
  </si>
  <si>
    <t>Очистка кровли от мусора и грязи</t>
  </si>
  <si>
    <t>Техобслуживание вводных и внутренних газопроводов</t>
  </si>
  <si>
    <t>Снятие показаний теплосчетчиков</t>
  </si>
  <si>
    <t>Мелкий ремонт</t>
  </si>
  <si>
    <t>Устранение засоров внутренних канализационных трубопроводов</t>
  </si>
  <si>
    <t>Ремонт ВРУ</t>
  </si>
  <si>
    <t>5.Работы не вошедшие в перечень услуг</t>
  </si>
  <si>
    <t>Замена светильника с лампой светодиодной</t>
  </si>
  <si>
    <t>Замена электроламп</t>
  </si>
  <si>
    <t>Прокладка однопарного провода с креплением проволочными скрепами по стене: кирпичной</t>
  </si>
  <si>
    <t>Смена: розеток</t>
  </si>
  <si>
    <t>Окраска бордюров краской фасадной</t>
  </si>
  <si>
    <t>Обход и осмотр трассы наружного(подземного, надземного) газопровода</t>
  </si>
  <si>
    <t>Визуальная проверка целостности, состояния окраски, опор, креплений газопроводов жилого дома и его соответствие нормативным требованиям</t>
  </si>
  <si>
    <t>Визуальная проверка наличия и целостности футляров, в том числе их уплотнений, в местах прокладки через наружные и внутренние конструкции многокварт</t>
  </si>
  <si>
    <t>Проверка герметичности внутридомового г-да и технологических устройств на нем при количестве приборов на одном стояке(за один стояк)-(6-10шт)</t>
  </si>
  <si>
    <t>Оповещение жильцов и отключение жилых домов на период ремонтных работ/технического обслуживания</t>
  </si>
  <si>
    <t>Техническое обслуживание крана шарового, установленного на внутридомовом газопроводе</t>
  </si>
  <si>
    <t>Проверка технического состояния электроизолирующего соединения, установленного на газопроводе</t>
  </si>
  <si>
    <t>7. Услуга управления</t>
  </si>
  <si>
    <t>8. Оплачено ресурсоснабжающим организациям</t>
  </si>
  <si>
    <t xml:space="preserve">ИТОГО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</si>
</sst>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5" formatCode="_-* #\.##0.00\ &quot;₽&quot;_-;\-* #\.##0.00\ &quot;₽&quot;_-;_-* \-??\ &quot;₽&quot;_-;_-@_-"/>
    <numFmt numFmtId="168" formatCode="#\ ##0.00_ "/>
    <numFmt numFmtId="169" formatCode="#\ ##0.00"/>
  </numFmts>
  <fonts count="17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</font>
    <font>
      <b/>
      <sz val="11"/>
      <name val="Calibri"/>
      <family val="2"/>
      <charset val="204"/>
    </font>
    <font>
      <sz val="11"/>
      <name val="Calibri"/>
      <family val="2"/>
      <charset val="204"/>
    </font>
    <font>
      <sz val="11"/>
      <color theme="1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7"/>
      <name val="Arial Cyr"/>
      <charset val="204"/>
    </font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0" fillId="0" borderId="0" applyFont="0" applyFill="0" applyBorder="0" applyAlignment="0" applyProtection="0">
      <alignment vertical="center"/>
    </xf>
  </cellStyleXfs>
  <cellXfs count="69">
    <xf numFmtId="0" fontId="0" fillId="0" borderId="0" xfId="0"/>
    <xf numFmtId="0" fontId="0" fillId="0" borderId="1" xfId="0" applyBorder="1" applyAlignment="1">
      <alignment horizontal="center" vertical="center" wrapText="1"/>
    </xf>
    <xf numFmtId="168" fontId="4" fillId="0" borderId="1" xfId="0" applyNumberFormat="1" applyFont="1" applyBorder="1" applyAlignment="1">
      <alignment horizontal="center" vertical="center"/>
    </xf>
    <xf numFmtId="168" fontId="5" fillId="0" borderId="1" xfId="0" applyNumberFormat="1" applyFont="1" applyBorder="1" applyAlignment="1">
      <alignment horizontal="center" vertical="center" wrapText="1"/>
    </xf>
    <xf numFmtId="169" fontId="0" fillId="0" borderId="0" xfId="0" applyNumberFormat="1"/>
    <xf numFmtId="168" fontId="6" fillId="0" borderId="1" xfId="0" applyNumberFormat="1" applyFont="1" applyBorder="1" applyAlignment="1">
      <alignment horizontal="center" vertical="center" wrapText="1"/>
    </xf>
    <xf numFmtId="168" fontId="7" fillId="0" borderId="1" xfId="0" applyNumberFormat="1" applyFont="1" applyBorder="1" applyAlignment="1">
      <alignment horizontal="center" vertical="center"/>
    </xf>
    <xf numFmtId="168" fontId="8" fillId="0" borderId="1" xfId="0" applyNumberFormat="1" applyFont="1" applyFill="1" applyBorder="1" applyAlignment="1" applyProtection="1">
      <alignment horizontal="center" vertical="center" wrapText="1"/>
    </xf>
    <xf numFmtId="168" fontId="8" fillId="0" borderId="1" xfId="1" applyNumberFormat="1" applyFont="1" applyFill="1" applyBorder="1" applyAlignment="1" applyProtection="1">
      <alignment horizontal="center" vertical="center" wrapText="1"/>
    </xf>
    <xf numFmtId="0" fontId="9" fillId="0" borderId="1" xfId="0" applyFont="1" applyBorder="1" applyAlignment="1">
      <alignment horizontal="right" vertical="center" wrapText="1" indent="1"/>
    </xf>
    <xf numFmtId="169" fontId="10" fillId="0" borderId="1" xfId="0" applyNumberFormat="1" applyFont="1" applyBorder="1" applyAlignment="1">
      <alignment horizontal="center" vertical="center"/>
    </xf>
    <xf numFmtId="49" fontId="9" fillId="0" borderId="0" xfId="0" applyNumberFormat="1" applyFont="1" applyBorder="1" applyAlignment="1">
      <alignment horizontal="right" vertical="center" wrapText="1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3" fillId="0" borderId="0" xfId="0" applyFont="1"/>
    <xf numFmtId="0" fontId="2" fillId="0" borderId="0" xfId="0" applyFont="1" applyAlignment="1">
      <alignment horizontal="left" vertical="center" indent="15"/>
    </xf>
    <xf numFmtId="0" fontId="14" fillId="0" borderId="0" xfId="0" applyFont="1" applyAlignment="1">
      <alignment vertical="center" wrapText="1"/>
    </xf>
    <xf numFmtId="0" fontId="0" fillId="0" borderId="0" xfId="0" applyAlignment="1"/>
    <xf numFmtId="0" fontId="10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9" fontId="15" fillId="2" borderId="1" xfId="0" applyNumberFormat="1" applyFont="1" applyFill="1" applyBorder="1" applyAlignment="1">
      <alignment horizontal="center" wrapText="1"/>
    </xf>
    <xf numFmtId="169" fontId="10" fillId="0" borderId="1" xfId="0" applyNumberFormat="1" applyFont="1" applyBorder="1" applyAlignment="1">
      <alignment horizontal="center"/>
    </xf>
    <xf numFmtId="0" fontId="15" fillId="0" borderId="1" xfId="0" applyFont="1" applyBorder="1" applyAlignment="1">
      <alignment horizontal="center" vertical="center"/>
    </xf>
    <xf numFmtId="0" fontId="10" fillId="0" borderId="1" xfId="0" applyFont="1" applyBorder="1"/>
    <xf numFmtId="0" fontId="15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169" fontId="0" fillId="0" borderId="1" xfId="0" applyNumberFormat="1" applyBorder="1" applyAlignment="1">
      <alignment horizontal="center" vertical="center"/>
    </xf>
    <xf numFmtId="0" fontId="10" fillId="0" borderId="1" xfId="0" applyFont="1" applyBorder="1" applyAlignment="1">
      <alignment horizontal="left"/>
    </xf>
    <xf numFmtId="0" fontId="15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168" fontId="16" fillId="0" borderId="1" xfId="0" applyNumberFormat="1" applyFont="1" applyBorder="1" applyAlignment="1">
      <alignment horizontal="center" vertical="center"/>
    </xf>
    <xf numFmtId="168" fontId="0" fillId="0" borderId="1" xfId="0" applyNumberForma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5" fillId="2" borderId="1" xfId="0" applyFont="1" applyFill="1" applyBorder="1" applyAlignment="1">
      <alignment horizontal="center" wrapText="1"/>
    </xf>
    <xf numFmtId="0" fontId="15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69" fontId="10" fillId="0" borderId="1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1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1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49" fontId="6" fillId="0" borderId="1" xfId="0" applyNumberFormat="1" applyFont="1" applyBorder="1" applyAlignment="1">
      <alignment horizontal="left" vertical="center" wrapText="1"/>
    </xf>
    <xf numFmtId="49" fontId="6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wrapText="1"/>
    </xf>
    <xf numFmtId="49" fontId="5" fillId="0" borderId="1" xfId="0" applyNumberFormat="1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0" fontId="8" fillId="0" borderId="1" xfId="0" applyNumberFormat="1" applyFont="1" applyFill="1" applyBorder="1" applyAlignment="1" applyProtection="1">
      <alignment horizontal="left" vertical="top" wrapText="1"/>
    </xf>
    <xf numFmtId="0" fontId="1" fillId="0" borderId="0" xfId="0" applyFont="1"/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topLeftCell="A16" zoomScale="85" zoomScaleNormal="85" workbookViewId="0">
      <selection activeCell="C48" sqref="C48"/>
    </sheetView>
  </sheetViews>
  <sheetFormatPr defaultColWidth="8.7109375" defaultRowHeight="15"/>
  <cols>
    <col min="1" max="1" width="27.5703125" customWidth="1"/>
    <col min="2" max="2" width="23.7109375" customWidth="1"/>
    <col min="3" max="3" width="46.85546875" customWidth="1"/>
    <col min="4" max="4" width="15.140625" customWidth="1"/>
    <col min="5" max="5" width="45.140625" customWidth="1"/>
    <col min="6" max="6" width="99.28515625" customWidth="1"/>
    <col min="7" max="7" width="91.7109375" customWidth="1"/>
    <col min="8" max="9" width="9.7109375" customWidth="1"/>
    <col min="10" max="10" width="9.5703125" customWidth="1"/>
    <col min="11" max="11" width="9.7109375" customWidth="1"/>
    <col min="12" max="12" width="8.42578125" customWidth="1"/>
    <col min="13" max="13" width="7.85546875" customWidth="1"/>
    <col min="14" max="14" width="8.7109375" customWidth="1"/>
    <col min="15" max="15" width="30.28515625" customWidth="1"/>
  </cols>
  <sheetData>
    <row r="1" spans="1:9" ht="18.75">
      <c r="A1" s="35" t="s">
        <v>0</v>
      </c>
      <c r="B1" s="35"/>
      <c r="C1" s="35"/>
      <c r="D1" s="35"/>
      <c r="E1" s="12"/>
      <c r="F1" s="12"/>
      <c r="G1" s="12"/>
      <c r="H1" s="12"/>
      <c r="I1" s="12"/>
    </row>
    <row r="4" spans="1:9" ht="15" customHeight="1">
      <c r="A4" s="54" t="s">
        <v>1</v>
      </c>
      <c r="B4" s="54"/>
      <c r="C4" s="54"/>
      <c r="D4" s="54"/>
      <c r="E4" s="13"/>
      <c r="F4" s="13"/>
      <c r="G4" s="13"/>
      <c r="H4" s="13"/>
      <c r="I4" s="13"/>
    </row>
    <row r="5" spans="1:9" ht="15" customHeight="1">
      <c r="A5" s="54"/>
      <c r="B5" s="54"/>
      <c r="C5" s="54"/>
      <c r="D5" s="54"/>
      <c r="E5" s="13"/>
      <c r="F5" s="13"/>
      <c r="G5" s="13"/>
      <c r="H5" s="13"/>
      <c r="I5" s="13"/>
    </row>
    <row r="8" spans="1:9" ht="15.75">
      <c r="B8" s="36" t="s">
        <v>2</v>
      </c>
      <c r="C8" s="36"/>
      <c r="D8" s="14"/>
      <c r="E8" s="14"/>
      <c r="F8" s="14"/>
      <c r="G8" s="15"/>
    </row>
    <row r="9" spans="1:9" ht="15.75" customHeight="1">
      <c r="A9" s="16"/>
      <c r="B9" s="37" t="s">
        <v>3</v>
      </c>
      <c r="C9" s="37"/>
      <c r="D9" s="17"/>
      <c r="E9" s="17"/>
      <c r="F9" s="17"/>
      <c r="G9" s="17"/>
      <c r="H9" s="18"/>
    </row>
    <row r="11" spans="1:9">
      <c r="A11" s="38" t="s">
        <v>4</v>
      </c>
      <c r="B11" s="38"/>
      <c r="C11" s="19" t="s">
        <v>5</v>
      </c>
    </row>
    <row r="12" spans="1:9">
      <c r="A12" s="38" t="s">
        <v>6</v>
      </c>
      <c r="B12" s="38"/>
      <c r="C12" s="20">
        <v>2018</v>
      </c>
    </row>
    <row r="13" spans="1:9">
      <c r="A13" s="38" t="s">
        <v>7</v>
      </c>
      <c r="B13" s="38"/>
      <c r="C13" s="21">
        <v>0</v>
      </c>
    </row>
    <row r="14" spans="1:9">
      <c r="A14" s="38" t="s">
        <v>8</v>
      </c>
      <c r="B14" s="38"/>
      <c r="C14" s="22">
        <v>2655.6</v>
      </c>
    </row>
    <row r="15" spans="1:9">
      <c r="A15" s="38" t="s">
        <v>9</v>
      </c>
      <c r="B15" s="38"/>
      <c r="C15" s="22">
        <v>2374.6</v>
      </c>
    </row>
    <row r="16" spans="1:9">
      <c r="A16" s="39" t="s">
        <v>10</v>
      </c>
      <c r="B16" s="39"/>
      <c r="C16" s="22"/>
    </row>
    <row r="19" spans="1:4" ht="15.75">
      <c r="A19" s="36" t="s">
        <v>11</v>
      </c>
      <c r="B19" s="36"/>
      <c r="C19" s="36"/>
      <c r="D19" s="36"/>
    </row>
    <row r="20" spans="1:4" ht="15" customHeight="1">
      <c r="A20" s="37" t="s">
        <v>12</v>
      </c>
      <c r="B20" s="37"/>
      <c r="C20" s="37"/>
      <c r="D20" s="37"/>
    </row>
    <row r="21" spans="1:4" ht="15" customHeight="1">
      <c r="A21" s="37"/>
      <c r="B21" s="37"/>
      <c r="C21" s="37"/>
      <c r="D21" s="37"/>
    </row>
    <row r="22" spans="1:4" ht="15" customHeight="1">
      <c r="A22" s="37"/>
      <c r="B22" s="37"/>
      <c r="C22" s="37"/>
      <c r="D22" s="37"/>
    </row>
    <row r="24" spans="1:4" ht="15" customHeight="1">
      <c r="A24" s="45" t="s">
        <v>13</v>
      </c>
      <c r="B24" s="46"/>
      <c r="C24" s="46"/>
      <c r="D24" s="47"/>
    </row>
    <row r="25" spans="1:4">
      <c r="A25" s="48"/>
      <c r="B25" s="49"/>
      <c r="C25" s="49"/>
      <c r="D25" s="50"/>
    </row>
    <row r="26" spans="1:4" ht="30">
      <c r="A26" s="23" t="s">
        <v>14</v>
      </c>
      <c r="B26" s="40" t="s">
        <v>15</v>
      </c>
      <c r="C26" s="40"/>
      <c r="D26" s="1" t="s">
        <v>16</v>
      </c>
    </row>
    <row r="27" spans="1:4">
      <c r="A27" s="24" t="s">
        <v>17</v>
      </c>
      <c r="B27" s="41" t="s">
        <v>18</v>
      </c>
      <c r="C27" s="41"/>
      <c r="D27" s="20">
        <v>23.71</v>
      </c>
    </row>
    <row r="28" spans="1:4">
      <c r="A28" s="24" t="s">
        <v>19</v>
      </c>
      <c r="B28" s="41" t="s">
        <v>18</v>
      </c>
      <c r="C28" s="41"/>
      <c r="D28" s="20">
        <v>25.36</v>
      </c>
    </row>
    <row r="30" spans="1:4" ht="15.75">
      <c r="A30" s="42" t="s">
        <v>20</v>
      </c>
      <c r="B30" s="42"/>
      <c r="C30" s="42"/>
    </row>
    <row r="31" spans="1:4" ht="15.75">
      <c r="A31" s="51" t="s">
        <v>21</v>
      </c>
      <c r="B31" s="51"/>
      <c r="C31" s="51"/>
      <c r="D31" s="14"/>
    </row>
    <row r="32" spans="1:4" ht="15" customHeight="1">
      <c r="A32" s="51"/>
      <c r="B32" s="51"/>
      <c r="C32" s="51"/>
      <c r="D32" s="17"/>
    </row>
    <row r="33" spans="1:6" ht="15" customHeight="1">
      <c r="A33" s="51"/>
      <c r="B33" s="51"/>
      <c r="C33" s="51"/>
      <c r="D33" s="17"/>
    </row>
    <row r="34" spans="1:6" ht="15" customHeight="1">
      <c r="A34" s="25"/>
      <c r="B34" s="25" t="s">
        <v>22</v>
      </c>
      <c r="C34" s="25" t="s">
        <v>23</v>
      </c>
      <c r="D34" s="17"/>
    </row>
    <row r="35" spans="1:6" ht="15" customHeight="1">
      <c r="A35" s="26" t="s">
        <v>24</v>
      </c>
      <c r="B35" s="27">
        <v>695967.18</v>
      </c>
      <c r="C35" s="27">
        <v>709739.28</v>
      </c>
      <c r="D35" s="17"/>
    </row>
    <row r="36" spans="1:6" ht="15" customHeight="1">
      <c r="A36" s="26" t="s">
        <v>25</v>
      </c>
      <c r="B36" s="27">
        <v>33140.82</v>
      </c>
      <c r="C36" s="27">
        <v>22409.65</v>
      </c>
      <c r="D36" s="17"/>
    </row>
    <row r="37" spans="1:6" ht="15" customHeight="1">
      <c r="A37" s="26" t="s">
        <v>26</v>
      </c>
      <c r="B37" s="27">
        <v>7200</v>
      </c>
      <c r="C37" s="27">
        <v>2177.1428571428601</v>
      </c>
      <c r="D37" s="17"/>
    </row>
    <row r="38" spans="1:6">
      <c r="A38" s="28" t="s">
        <v>27</v>
      </c>
      <c r="B38" s="27">
        <f>B35+B36+B37</f>
        <v>736308</v>
      </c>
      <c r="C38" s="27">
        <f>C35+C36+C37</f>
        <v>734326.07285714301</v>
      </c>
      <c r="D38" s="29"/>
    </row>
    <row r="39" spans="1:6">
      <c r="A39" s="30"/>
      <c r="B39" s="30"/>
      <c r="C39" s="30"/>
      <c r="D39" s="30"/>
    </row>
    <row r="41" spans="1:6" ht="15.75">
      <c r="A41" s="36" t="s">
        <v>28</v>
      </c>
      <c r="B41" s="36"/>
      <c r="C41" s="36"/>
      <c r="D41" s="36"/>
      <c r="E41" s="36"/>
    </row>
    <row r="42" spans="1:6" ht="15" customHeight="1">
      <c r="A42" s="52" t="s">
        <v>29</v>
      </c>
      <c r="B42" s="52"/>
      <c r="C42" s="52"/>
      <c r="D42" s="52"/>
      <c r="E42" s="52"/>
    </row>
    <row r="43" spans="1:6" ht="15" customHeight="1">
      <c r="A43" s="53"/>
      <c r="B43" s="53"/>
      <c r="C43" s="53"/>
      <c r="D43" s="53"/>
      <c r="E43" s="53"/>
    </row>
    <row r="44" spans="1:6" ht="105" customHeight="1">
      <c r="A44" s="31" t="s">
        <v>30</v>
      </c>
      <c r="B44" s="31" t="s">
        <v>31</v>
      </c>
      <c r="C44" s="43" t="s">
        <v>32</v>
      </c>
      <c r="D44" s="43"/>
      <c r="E44" s="31" t="s">
        <v>33</v>
      </c>
      <c r="F44" s="32"/>
    </row>
    <row r="45" spans="1:6">
      <c r="A45" s="33">
        <v>93434.33</v>
      </c>
      <c r="B45" s="34">
        <v>734326.07285714301</v>
      </c>
      <c r="C45" s="44">
        <f>'Раздел 5'!F87</f>
        <v>614069.196</v>
      </c>
      <c r="D45" s="44"/>
      <c r="E45" s="34">
        <f>A45+B45-C45</f>
        <v>213691.20685714297</v>
      </c>
    </row>
  </sheetData>
  <mergeCells count="22">
    <mergeCell ref="C44:D44"/>
    <mergeCell ref="C45:D45"/>
    <mergeCell ref="A20:D22"/>
    <mergeCell ref="A24:D25"/>
    <mergeCell ref="A31:C33"/>
    <mergeCell ref="A42:E43"/>
    <mergeCell ref="B26:C26"/>
    <mergeCell ref="B27:C27"/>
    <mergeCell ref="B28:C28"/>
    <mergeCell ref="A30:C30"/>
    <mergeCell ref="A41:E41"/>
    <mergeCell ref="A13:B13"/>
    <mergeCell ref="A14:B14"/>
    <mergeCell ref="A15:B15"/>
    <mergeCell ref="A16:B16"/>
    <mergeCell ref="A19:D19"/>
    <mergeCell ref="A1:D1"/>
    <mergeCell ref="B8:C8"/>
    <mergeCell ref="B9:C9"/>
    <mergeCell ref="A11:B11"/>
    <mergeCell ref="A12:B12"/>
    <mergeCell ref="A4:D5"/>
  </mergeCells>
  <pageMargins left="0.25" right="0.25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8"/>
  <sheetViews>
    <sheetView tabSelected="1" topLeftCell="A82" zoomScale="90" zoomScaleNormal="90" workbookViewId="0">
      <selection activeCell="C92" sqref="C92"/>
    </sheetView>
  </sheetViews>
  <sheetFormatPr defaultColWidth="8.85546875" defaultRowHeight="15"/>
  <cols>
    <col min="1" max="1" width="26.85546875" customWidth="1"/>
    <col min="2" max="2" width="11.28515625" customWidth="1"/>
    <col min="3" max="3" width="10.85546875" customWidth="1"/>
    <col min="4" max="5" width="10.7109375"/>
    <col min="6" max="6" width="11.28515625" customWidth="1"/>
    <col min="7" max="7" width="9.5703125"/>
  </cols>
  <sheetData>
    <row r="1" spans="1:7" ht="15.75">
      <c r="A1" s="36" t="s">
        <v>34</v>
      </c>
      <c r="B1" s="36"/>
      <c r="C1" s="36"/>
      <c r="D1" s="36"/>
      <c r="E1" s="36"/>
      <c r="F1" s="36"/>
    </row>
    <row r="2" spans="1:7">
      <c r="A2" s="55" t="s">
        <v>35</v>
      </c>
      <c r="B2" s="55"/>
      <c r="C2" s="55"/>
      <c r="D2" s="55"/>
      <c r="E2" s="55"/>
      <c r="F2" s="55"/>
    </row>
    <row r="3" spans="1:7">
      <c r="A3" s="55"/>
      <c r="B3" s="55"/>
      <c r="C3" s="55"/>
      <c r="D3" s="55"/>
      <c r="E3" s="55"/>
      <c r="F3" s="55"/>
    </row>
    <row r="4" spans="1:7">
      <c r="A4" s="55"/>
      <c r="B4" s="55"/>
      <c r="C4" s="55"/>
      <c r="D4" s="55"/>
      <c r="E4" s="55"/>
      <c r="F4" s="55"/>
    </row>
    <row r="6" spans="1:7">
      <c r="A6" s="56" t="s">
        <v>36</v>
      </c>
      <c r="B6" s="57"/>
      <c r="C6" s="57"/>
      <c r="D6" s="57"/>
      <c r="E6" s="57"/>
      <c r="F6" s="56" t="s">
        <v>37</v>
      </c>
    </row>
    <row r="7" spans="1:7">
      <c r="A7" s="56"/>
      <c r="B7" s="58" t="s">
        <v>38</v>
      </c>
      <c r="C7" s="58" t="s">
        <v>39</v>
      </c>
      <c r="D7" s="58" t="s">
        <v>40</v>
      </c>
      <c r="E7" s="58" t="s">
        <v>41</v>
      </c>
      <c r="F7" s="56"/>
    </row>
    <row r="8" spans="1:7">
      <c r="A8" s="58">
        <v>1</v>
      </c>
      <c r="B8" s="58"/>
      <c r="C8" s="58"/>
      <c r="D8" s="58"/>
      <c r="E8" s="58">
        <v>11</v>
      </c>
      <c r="F8" s="58">
        <v>14</v>
      </c>
    </row>
    <row r="9" spans="1:7" ht="45">
      <c r="A9" s="59" t="s">
        <v>42</v>
      </c>
      <c r="B9" s="2">
        <v>35199.54</v>
      </c>
      <c r="C9" s="2">
        <v>34422.699999999997</v>
      </c>
      <c r="D9" s="2">
        <v>37053.42</v>
      </c>
      <c r="E9" s="2">
        <v>36928.620000000003</v>
      </c>
      <c r="F9" s="2">
        <f t="shared" ref="F9:F12" si="0">SUM(B9:E9)</f>
        <v>143604.28</v>
      </c>
    </row>
    <row r="10" spans="1:7" ht="30">
      <c r="A10" s="59" t="s">
        <v>43</v>
      </c>
      <c r="B10" s="2">
        <v>30333.62</v>
      </c>
      <c r="C10" s="2">
        <v>21276.01</v>
      </c>
      <c r="D10" s="2">
        <v>20449.91</v>
      </c>
      <c r="E10" s="2">
        <v>17155.91</v>
      </c>
      <c r="F10" s="2">
        <f t="shared" si="0"/>
        <v>89215.45</v>
      </c>
    </row>
    <row r="11" spans="1:7" ht="60">
      <c r="A11" s="59" t="s">
        <v>44</v>
      </c>
      <c r="B11" s="3">
        <f>SUM(B12:B44)</f>
        <v>3800</v>
      </c>
      <c r="C11" s="3">
        <f t="shared" ref="B11:D11" si="1">SUM(C12:C44)</f>
        <v>13163.8</v>
      </c>
      <c r="D11" s="3">
        <f t="shared" si="1"/>
        <v>620</v>
      </c>
      <c r="E11" s="3">
        <f>SUM(E12:E44)</f>
        <v>38005.770000000004</v>
      </c>
      <c r="F11" s="3">
        <f>SUM(F12:F44)</f>
        <v>55589.570000000007</v>
      </c>
      <c r="G11" s="4"/>
    </row>
    <row r="12" spans="1:7" ht="75" hidden="1">
      <c r="A12" s="60" t="s">
        <v>45</v>
      </c>
      <c r="B12" s="5">
        <v>0</v>
      </c>
      <c r="C12" s="5">
        <v>0</v>
      </c>
      <c r="D12" s="5">
        <v>0</v>
      </c>
      <c r="E12" s="5"/>
      <c r="F12" s="6">
        <f t="shared" si="0"/>
        <v>0</v>
      </c>
    </row>
    <row r="13" spans="1:7" ht="45" hidden="1">
      <c r="A13" s="60" t="s">
        <v>46</v>
      </c>
      <c r="B13" s="5">
        <v>0</v>
      </c>
      <c r="C13" s="5">
        <v>0</v>
      </c>
      <c r="D13" s="5">
        <v>0</v>
      </c>
      <c r="E13" s="5"/>
      <c r="F13" s="6">
        <f t="shared" ref="F13:F20" si="2">SUM(B13:E13)</f>
        <v>0</v>
      </c>
    </row>
    <row r="14" spans="1:7" ht="45" hidden="1">
      <c r="A14" s="60" t="s">
        <v>47</v>
      </c>
      <c r="B14" s="5">
        <v>250</v>
      </c>
      <c r="C14" s="5">
        <v>500</v>
      </c>
      <c r="D14" s="5">
        <v>500</v>
      </c>
      <c r="E14" s="5">
        <v>250</v>
      </c>
      <c r="F14" s="6">
        <f t="shared" si="2"/>
        <v>1500</v>
      </c>
    </row>
    <row r="15" spans="1:7" ht="45" hidden="1">
      <c r="A15" s="60" t="s">
        <v>48</v>
      </c>
      <c r="B15" s="5">
        <v>250</v>
      </c>
      <c r="C15" s="5">
        <v>0</v>
      </c>
      <c r="D15" s="5">
        <v>0</v>
      </c>
      <c r="E15" s="5">
        <v>250</v>
      </c>
      <c r="F15" s="6">
        <f t="shared" si="2"/>
        <v>500</v>
      </c>
    </row>
    <row r="16" spans="1:7" ht="30" hidden="1">
      <c r="A16" s="60" t="s">
        <v>49</v>
      </c>
      <c r="B16" s="5">
        <v>0</v>
      </c>
      <c r="C16" s="5">
        <v>0</v>
      </c>
      <c r="D16" s="5">
        <v>0</v>
      </c>
      <c r="E16" s="5"/>
      <c r="F16" s="6">
        <f t="shared" si="2"/>
        <v>0</v>
      </c>
    </row>
    <row r="17" spans="1:6" ht="45" hidden="1">
      <c r="A17" s="60" t="s">
        <v>50</v>
      </c>
      <c r="B17" s="5">
        <v>300</v>
      </c>
      <c r="C17" s="5">
        <v>300</v>
      </c>
      <c r="D17" s="5">
        <v>0</v>
      </c>
      <c r="E17" s="5"/>
      <c r="F17" s="6">
        <f t="shared" si="2"/>
        <v>600</v>
      </c>
    </row>
    <row r="18" spans="1:6" ht="45" hidden="1">
      <c r="A18" s="60" t="s">
        <v>51</v>
      </c>
      <c r="B18" s="5">
        <v>360</v>
      </c>
      <c r="C18" s="5">
        <v>540</v>
      </c>
      <c r="D18" s="5">
        <v>0</v>
      </c>
      <c r="E18" s="5">
        <v>360</v>
      </c>
      <c r="F18" s="6">
        <f t="shared" si="2"/>
        <v>1260</v>
      </c>
    </row>
    <row r="19" spans="1:6" ht="45" hidden="1">
      <c r="A19" s="60" t="s">
        <v>52</v>
      </c>
      <c r="B19" s="5">
        <v>0</v>
      </c>
      <c r="C19" s="5">
        <v>0</v>
      </c>
      <c r="D19" s="5">
        <v>0</v>
      </c>
      <c r="E19" s="5">
        <v>9500</v>
      </c>
      <c r="F19" s="6">
        <f t="shared" si="2"/>
        <v>9500</v>
      </c>
    </row>
    <row r="20" spans="1:6" ht="30" hidden="1">
      <c r="A20" s="60" t="s">
        <v>53</v>
      </c>
      <c r="B20" s="7">
        <v>0</v>
      </c>
      <c r="C20" s="7">
        <v>0</v>
      </c>
      <c r="D20" s="7">
        <v>0</v>
      </c>
      <c r="E20" s="7"/>
      <c r="F20" s="6">
        <f t="shared" si="2"/>
        <v>0</v>
      </c>
    </row>
    <row r="21" spans="1:6" ht="30" hidden="1">
      <c r="A21" s="61" t="s">
        <v>54</v>
      </c>
      <c r="B21" s="5">
        <v>0</v>
      </c>
      <c r="C21" s="5">
        <v>3390</v>
      </c>
      <c r="D21" s="5">
        <v>0</v>
      </c>
      <c r="E21" s="5"/>
      <c r="F21" s="6">
        <f t="shared" ref="F21:F44" si="3">SUM(B21:E21)</f>
        <v>3390</v>
      </c>
    </row>
    <row r="22" spans="1:6" ht="30" hidden="1">
      <c r="A22" s="61" t="s">
        <v>55</v>
      </c>
      <c r="B22" s="5">
        <v>0</v>
      </c>
      <c r="C22" s="5">
        <v>0</v>
      </c>
      <c r="D22" s="5">
        <v>0</v>
      </c>
      <c r="E22" s="5">
        <v>24165.77</v>
      </c>
      <c r="F22" s="6">
        <f t="shared" si="3"/>
        <v>24165.77</v>
      </c>
    </row>
    <row r="23" spans="1:6" ht="45" hidden="1">
      <c r="A23" s="61" t="s">
        <v>56</v>
      </c>
      <c r="B23" s="5">
        <v>0</v>
      </c>
      <c r="C23" s="5">
        <v>0</v>
      </c>
      <c r="D23" s="5">
        <v>0</v>
      </c>
      <c r="E23" s="5"/>
      <c r="F23" s="6">
        <f t="shared" si="3"/>
        <v>0</v>
      </c>
    </row>
    <row r="24" spans="1:6" ht="45" hidden="1">
      <c r="A24" s="61" t="s">
        <v>57</v>
      </c>
      <c r="B24" s="5">
        <v>0</v>
      </c>
      <c r="C24" s="5">
        <v>1000</v>
      </c>
      <c r="D24" s="5">
        <v>0</v>
      </c>
      <c r="E24" s="5"/>
      <c r="F24" s="6">
        <f t="shared" si="3"/>
        <v>1000</v>
      </c>
    </row>
    <row r="25" spans="1:6" ht="30" hidden="1">
      <c r="A25" s="61" t="s">
        <v>58</v>
      </c>
      <c r="B25" s="5">
        <v>0</v>
      </c>
      <c r="C25" s="5">
        <v>0</v>
      </c>
      <c r="D25" s="5">
        <v>0</v>
      </c>
      <c r="E25" s="5"/>
      <c r="F25" s="6">
        <f t="shared" si="3"/>
        <v>0</v>
      </c>
    </row>
    <row r="26" spans="1:6" ht="45" hidden="1">
      <c r="A26" s="61" t="s">
        <v>59</v>
      </c>
      <c r="B26" s="5">
        <v>400</v>
      </c>
      <c r="C26" s="5">
        <v>200</v>
      </c>
      <c r="D26" s="5">
        <v>0</v>
      </c>
      <c r="E26" s="5">
        <v>200</v>
      </c>
      <c r="F26" s="6">
        <f t="shared" si="3"/>
        <v>800</v>
      </c>
    </row>
    <row r="27" spans="1:6" ht="30" hidden="1">
      <c r="A27" s="61" t="s">
        <v>60</v>
      </c>
      <c r="B27" s="5">
        <v>0</v>
      </c>
      <c r="C27" s="5">
        <v>250</v>
      </c>
      <c r="D27" s="5">
        <v>0</v>
      </c>
      <c r="E27" s="5">
        <v>250</v>
      </c>
      <c r="F27" s="6">
        <f t="shared" si="3"/>
        <v>500</v>
      </c>
    </row>
    <row r="28" spans="1:6" ht="90" hidden="1">
      <c r="A28" s="61" t="s">
        <v>61</v>
      </c>
      <c r="B28" s="5">
        <v>1500</v>
      </c>
      <c r="C28" s="5">
        <v>1500</v>
      </c>
      <c r="D28" s="5">
        <v>0</v>
      </c>
      <c r="E28" s="5"/>
      <c r="F28" s="6">
        <f t="shared" si="3"/>
        <v>3000</v>
      </c>
    </row>
    <row r="29" spans="1:6" ht="60" hidden="1">
      <c r="A29" s="61" t="s">
        <v>62</v>
      </c>
      <c r="B29" s="6">
        <v>250</v>
      </c>
      <c r="C29" s="6">
        <v>750</v>
      </c>
      <c r="D29" s="6">
        <v>0</v>
      </c>
      <c r="E29" s="6"/>
      <c r="F29" s="6">
        <f t="shared" si="3"/>
        <v>1000</v>
      </c>
    </row>
    <row r="30" spans="1:6" ht="60" hidden="1">
      <c r="A30" s="61" t="s">
        <v>63</v>
      </c>
      <c r="B30" s="6">
        <v>250</v>
      </c>
      <c r="C30" s="6">
        <v>0</v>
      </c>
      <c r="D30" s="6">
        <v>0</v>
      </c>
      <c r="E30" s="6">
        <v>250</v>
      </c>
      <c r="F30" s="6">
        <f t="shared" si="3"/>
        <v>500</v>
      </c>
    </row>
    <row r="31" spans="1:6" ht="30" hidden="1">
      <c r="A31" s="61" t="s">
        <v>64</v>
      </c>
      <c r="B31" s="6">
        <v>120</v>
      </c>
      <c r="C31" s="6">
        <v>0</v>
      </c>
      <c r="D31" s="6">
        <v>0</v>
      </c>
      <c r="E31" s="6">
        <v>120</v>
      </c>
      <c r="F31" s="6">
        <f t="shared" si="3"/>
        <v>240</v>
      </c>
    </row>
    <row r="32" spans="1:6" ht="30" hidden="1">
      <c r="A32" s="61" t="s">
        <v>65</v>
      </c>
      <c r="B32" s="5">
        <v>120</v>
      </c>
      <c r="C32" s="5">
        <v>0</v>
      </c>
      <c r="D32" s="5">
        <v>0</v>
      </c>
      <c r="E32" s="5"/>
      <c r="F32" s="6">
        <f t="shared" si="3"/>
        <v>120</v>
      </c>
    </row>
    <row r="33" spans="1:6" ht="30" hidden="1">
      <c r="A33" s="62" t="s">
        <v>66</v>
      </c>
      <c r="B33" s="5">
        <v>0</v>
      </c>
      <c r="C33" s="5">
        <v>120</v>
      </c>
      <c r="D33" s="5">
        <v>120</v>
      </c>
      <c r="E33" s="5"/>
      <c r="F33" s="6">
        <f t="shared" si="3"/>
        <v>240</v>
      </c>
    </row>
    <row r="34" spans="1:6" hidden="1">
      <c r="A34" s="61" t="s">
        <v>67</v>
      </c>
      <c r="B34" s="5">
        <v>0</v>
      </c>
      <c r="C34" s="5">
        <v>0</v>
      </c>
      <c r="D34" s="5">
        <v>0</v>
      </c>
      <c r="E34" s="5"/>
      <c r="F34" s="6">
        <f t="shared" si="3"/>
        <v>0</v>
      </c>
    </row>
    <row r="35" spans="1:6" ht="30" hidden="1">
      <c r="A35" s="61" t="s">
        <v>68</v>
      </c>
      <c r="B35" s="5">
        <v>0</v>
      </c>
      <c r="C35" s="5">
        <v>1206.8</v>
      </c>
      <c r="D35" s="5">
        <v>0</v>
      </c>
      <c r="E35" s="5">
        <v>1000</v>
      </c>
      <c r="F35" s="6">
        <f t="shared" si="3"/>
        <v>2206.8000000000002</v>
      </c>
    </row>
    <row r="36" spans="1:6" ht="30" hidden="1">
      <c r="A36" s="62" t="s">
        <v>69</v>
      </c>
      <c r="B36" s="5">
        <v>0</v>
      </c>
      <c r="C36" s="5">
        <v>0</v>
      </c>
      <c r="D36" s="5">
        <v>0</v>
      </c>
      <c r="E36" s="7">
        <v>500</v>
      </c>
      <c r="F36" s="6">
        <f t="shared" si="3"/>
        <v>500</v>
      </c>
    </row>
    <row r="37" spans="1:6" hidden="1">
      <c r="A37" s="62" t="s">
        <v>70</v>
      </c>
      <c r="B37" s="5">
        <v>0</v>
      </c>
      <c r="C37" s="5">
        <v>0</v>
      </c>
      <c r="D37" s="5">
        <v>0</v>
      </c>
      <c r="E37" s="5"/>
      <c r="F37" s="6">
        <f t="shared" si="3"/>
        <v>0</v>
      </c>
    </row>
    <row r="38" spans="1:6" hidden="1">
      <c r="A38" s="62" t="s">
        <v>71</v>
      </c>
      <c r="B38" s="5">
        <v>0</v>
      </c>
      <c r="C38" s="5">
        <v>387</v>
      </c>
      <c r="D38" s="5">
        <v>0</v>
      </c>
      <c r="E38" s="5"/>
      <c r="F38" s="6">
        <f t="shared" si="3"/>
        <v>387</v>
      </c>
    </row>
    <row r="39" spans="1:6" hidden="1">
      <c r="A39" s="61" t="s">
        <v>72</v>
      </c>
      <c r="B39" s="5">
        <v>0</v>
      </c>
      <c r="C39" s="5">
        <v>0</v>
      </c>
      <c r="D39" s="5">
        <v>0</v>
      </c>
      <c r="E39" s="5"/>
      <c r="F39" s="6">
        <f t="shared" si="3"/>
        <v>0</v>
      </c>
    </row>
    <row r="40" spans="1:6" ht="30" hidden="1">
      <c r="A40" s="63" t="s">
        <v>73</v>
      </c>
      <c r="B40" s="5">
        <v>0</v>
      </c>
      <c r="C40" s="5">
        <v>900</v>
      </c>
      <c r="D40" s="5">
        <v>0</v>
      </c>
      <c r="E40" s="5"/>
      <c r="F40" s="6">
        <f t="shared" si="3"/>
        <v>900</v>
      </c>
    </row>
    <row r="41" spans="1:6" ht="30" hidden="1">
      <c r="A41" s="63" t="s">
        <v>74</v>
      </c>
      <c r="B41" s="5">
        <v>0</v>
      </c>
      <c r="C41" s="5">
        <v>0</v>
      </c>
      <c r="D41" s="5">
        <v>0</v>
      </c>
      <c r="E41" s="5"/>
      <c r="F41" s="6">
        <f t="shared" si="3"/>
        <v>0</v>
      </c>
    </row>
    <row r="42" spans="1:6" ht="45" hidden="1">
      <c r="A42" s="63" t="s">
        <v>75</v>
      </c>
      <c r="B42" s="5">
        <v>0</v>
      </c>
      <c r="C42" s="5">
        <v>0</v>
      </c>
      <c r="D42" s="5">
        <v>0</v>
      </c>
      <c r="E42" s="5"/>
      <c r="F42" s="6">
        <f t="shared" si="3"/>
        <v>0</v>
      </c>
    </row>
    <row r="43" spans="1:6" ht="30" hidden="1">
      <c r="A43" s="63" t="s">
        <v>76</v>
      </c>
      <c r="B43" s="5">
        <v>0</v>
      </c>
      <c r="C43" s="5">
        <v>800</v>
      </c>
      <c r="D43" s="5">
        <v>0</v>
      </c>
      <c r="E43" s="5">
        <v>800</v>
      </c>
      <c r="F43" s="6">
        <f t="shared" si="3"/>
        <v>1600</v>
      </c>
    </row>
    <row r="44" spans="1:6" ht="60" hidden="1">
      <c r="A44" s="61" t="s">
        <v>77</v>
      </c>
      <c r="B44" s="6">
        <v>0</v>
      </c>
      <c r="C44" s="6">
        <v>1320</v>
      </c>
      <c r="D44" s="6">
        <v>0</v>
      </c>
      <c r="E44" s="6">
        <v>360</v>
      </c>
      <c r="F44" s="6">
        <f t="shared" si="3"/>
        <v>1680</v>
      </c>
    </row>
    <row r="45" spans="1:6" ht="75">
      <c r="A45" s="64" t="s">
        <v>78</v>
      </c>
      <c r="B45" s="3">
        <v>18509.560000000001</v>
      </c>
      <c r="C45" s="3">
        <v>33026.980000000003</v>
      </c>
      <c r="D45" s="3">
        <v>28088.75</v>
      </c>
      <c r="E45" s="3">
        <f>SUM(E46:E69)</f>
        <v>34488.800000000003</v>
      </c>
      <c r="F45" s="2">
        <f>SUM(F46:F69)</f>
        <v>114114.09</v>
      </c>
    </row>
    <row r="46" spans="1:6" ht="75" hidden="1">
      <c r="A46" s="61" t="s">
        <v>79</v>
      </c>
      <c r="B46" s="5">
        <v>0</v>
      </c>
      <c r="C46" s="5">
        <v>0</v>
      </c>
      <c r="D46" s="5">
        <v>0</v>
      </c>
      <c r="E46" s="5"/>
      <c r="F46" s="6">
        <f>SUM(B46:E46)</f>
        <v>0</v>
      </c>
    </row>
    <row r="47" spans="1:6" ht="30" hidden="1">
      <c r="A47" s="61" t="s">
        <v>80</v>
      </c>
      <c r="B47" s="5">
        <v>0</v>
      </c>
      <c r="C47" s="5">
        <v>0</v>
      </c>
      <c r="D47" s="5">
        <v>0</v>
      </c>
      <c r="E47" s="5"/>
      <c r="F47" s="6">
        <f t="shared" ref="F47:F69" si="4">SUM(B47:E47)</f>
        <v>0</v>
      </c>
    </row>
    <row r="48" spans="1:6" ht="45" hidden="1">
      <c r="A48" s="61" t="s">
        <v>81</v>
      </c>
      <c r="B48" s="5">
        <v>0</v>
      </c>
      <c r="C48" s="5">
        <v>2735.54</v>
      </c>
      <c r="D48" s="5">
        <v>812.11</v>
      </c>
      <c r="E48" s="5">
        <v>726.63</v>
      </c>
      <c r="F48" s="6">
        <f t="shared" si="4"/>
        <v>4274.28</v>
      </c>
    </row>
    <row r="49" spans="1:6" ht="45" hidden="1">
      <c r="A49" s="62" t="s">
        <v>82</v>
      </c>
      <c r="B49" s="5">
        <v>0</v>
      </c>
      <c r="C49" s="5">
        <v>0</v>
      </c>
      <c r="D49" s="5">
        <v>0</v>
      </c>
      <c r="E49" s="5"/>
      <c r="F49" s="6">
        <f t="shared" si="4"/>
        <v>0</v>
      </c>
    </row>
    <row r="50" spans="1:6" hidden="1">
      <c r="A50" s="62" t="s">
        <v>83</v>
      </c>
      <c r="B50" s="5">
        <v>0</v>
      </c>
      <c r="C50" s="5">
        <v>410.34</v>
      </c>
      <c r="D50" s="5">
        <v>119.68</v>
      </c>
      <c r="E50" s="5">
        <v>324.85000000000002</v>
      </c>
      <c r="F50" s="6">
        <f t="shared" si="4"/>
        <v>854.87</v>
      </c>
    </row>
    <row r="51" spans="1:6" ht="45" hidden="1">
      <c r="A51" s="62" t="s">
        <v>84</v>
      </c>
      <c r="B51" s="5">
        <v>0</v>
      </c>
      <c r="C51" s="5">
        <v>0</v>
      </c>
      <c r="D51" s="5">
        <v>0</v>
      </c>
      <c r="E51" s="5"/>
      <c r="F51" s="6">
        <f t="shared" si="4"/>
        <v>0</v>
      </c>
    </row>
    <row r="52" spans="1:6" ht="30" hidden="1">
      <c r="A52" s="61" t="s">
        <v>85</v>
      </c>
      <c r="B52" s="5">
        <v>0</v>
      </c>
      <c r="C52" s="5">
        <v>0</v>
      </c>
      <c r="D52" s="5">
        <v>0</v>
      </c>
      <c r="E52" s="5"/>
      <c r="F52" s="6">
        <f t="shared" si="4"/>
        <v>0</v>
      </c>
    </row>
    <row r="53" spans="1:6" ht="45" hidden="1">
      <c r="A53" s="63" t="s">
        <v>86</v>
      </c>
      <c r="B53" s="5">
        <v>0</v>
      </c>
      <c r="C53" s="5">
        <v>0</v>
      </c>
      <c r="D53" s="5">
        <v>0</v>
      </c>
      <c r="E53" s="5"/>
      <c r="F53" s="6">
        <f t="shared" si="4"/>
        <v>0</v>
      </c>
    </row>
    <row r="54" spans="1:6" ht="60" hidden="1">
      <c r="A54" s="63" t="s">
        <v>87</v>
      </c>
      <c r="B54" s="5">
        <v>0</v>
      </c>
      <c r="C54" s="5">
        <v>0</v>
      </c>
      <c r="D54" s="5">
        <v>0</v>
      </c>
      <c r="E54" s="5"/>
      <c r="F54" s="6">
        <f t="shared" si="4"/>
        <v>0</v>
      </c>
    </row>
    <row r="55" spans="1:6" ht="90" hidden="1">
      <c r="A55" s="61" t="s">
        <v>88</v>
      </c>
      <c r="B55" s="5">
        <v>0</v>
      </c>
      <c r="C55" s="5">
        <v>0</v>
      </c>
      <c r="D55" s="5">
        <v>0</v>
      </c>
      <c r="E55" s="5"/>
      <c r="F55" s="6">
        <f t="shared" si="4"/>
        <v>0</v>
      </c>
    </row>
    <row r="56" spans="1:6" ht="135" hidden="1">
      <c r="A56" s="61" t="s">
        <v>89</v>
      </c>
      <c r="B56" s="5">
        <v>569.91</v>
      </c>
      <c r="C56" s="5">
        <v>569.91</v>
      </c>
      <c r="D56" s="5">
        <v>569.91</v>
      </c>
      <c r="E56" s="5">
        <v>569.91</v>
      </c>
      <c r="F56" s="6">
        <f t="shared" si="4"/>
        <v>2279.64</v>
      </c>
    </row>
    <row r="57" spans="1:6" ht="90" hidden="1">
      <c r="A57" s="61" t="s">
        <v>90</v>
      </c>
      <c r="B57" s="5">
        <v>0</v>
      </c>
      <c r="C57" s="5">
        <v>0</v>
      </c>
      <c r="D57" s="5">
        <v>0</v>
      </c>
      <c r="E57" s="5"/>
      <c r="F57" s="6">
        <f t="shared" si="4"/>
        <v>0</v>
      </c>
    </row>
    <row r="58" spans="1:6" ht="60" hidden="1">
      <c r="A58" s="61" t="s">
        <v>91</v>
      </c>
      <c r="B58" s="5">
        <v>0</v>
      </c>
      <c r="C58" s="5">
        <v>0</v>
      </c>
      <c r="D58" s="5">
        <v>0</v>
      </c>
      <c r="E58" s="5"/>
      <c r="F58" s="6">
        <f t="shared" si="4"/>
        <v>0</v>
      </c>
    </row>
    <row r="59" spans="1:6" hidden="1">
      <c r="A59" s="61" t="s">
        <v>92</v>
      </c>
      <c r="B59" s="5">
        <v>784.3</v>
      </c>
      <c r="C59" s="5">
        <v>1231</v>
      </c>
      <c r="D59" s="5">
        <v>2769.74</v>
      </c>
      <c r="E59" s="5">
        <v>3077.48</v>
      </c>
      <c r="F59" s="6">
        <f t="shared" si="4"/>
        <v>7862.52</v>
      </c>
    </row>
    <row r="60" spans="1:6" ht="30" hidden="1">
      <c r="A60" s="63" t="s">
        <v>93</v>
      </c>
      <c r="B60" s="5">
        <v>0</v>
      </c>
      <c r="C60" s="5">
        <v>5357.1</v>
      </c>
      <c r="D60" s="5">
        <v>2678.54</v>
      </c>
      <c r="E60" s="5">
        <v>5357.1</v>
      </c>
      <c r="F60" s="6">
        <f t="shared" si="4"/>
        <v>13392.740000000002</v>
      </c>
    </row>
    <row r="61" spans="1:6" ht="30" hidden="1">
      <c r="A61" s="61" t="s">
        <v>94</v>
      </c>
      <c r="B61" s="5">
        <v>3888</v>
      </c>
      <c r="C61" s="5">
        <v>11610</v>
      </c>
      <c r="D61" s="5">
        <v>11610</v>
      </c>
      <c r="E61" s="5">
        <v>11610</v>
      </c>
      <c r="F61" s="6">
        <f t="shared" si="4"/>
        <v>38718</v>
      </c>
    </row>
    <row r="62" spans="1:6" hidden="1">
      <c r="A62" s="60" t="s">
        <v>95</v>
      </c>
      <c r="B62" s="5">
        <v>6268.92</v>
      </c>
      <c r="C62" s="5">
        <v>6268.92</v>
      </c>
      <c r="D62" s="5">
        <v>6268.92</v>
      </c>
      <c r="E62" s="5">
        <v>6268.92</v>
      </c>
      <c r="F62" s="6">
        <f t="shared" si="4"/>
        <v>25075.68</v>
      </c>
    </row>
    <row r="63" spans="1:6" ht="60" hidden="1">
      <c r="A63" s="60" t="s">
        <v>96</v>
      </c>
      <c r="B63" s="5">
        <v>478.72</v>
      </c>
      <c r="C63" s="5">
        <v>478.71</v>
      </c>
      <c r="D63" s="5">
        <v>638.29</v>
      </c>
      <c r="E63" s="5">
        <v>398.93</v>
      </c>
      <c r="F63" s="6">
        <f t="shared" si="4"/>
        <v>1994.65</v>
      </c>
    </row>
    <row r="64" spans="1:6" hidden="1">
      <c r="A64" s="60" t="s">
        <v>97</v>
      </c>
      <c r="B64" s="5">
        <v>1162.5999999999999</v>
      </c>
      <c r="C64" s="5">
        <v>1550.13</v>
      </c>
      <c r="D64" s="5">
        <v>1162.6099999999999</v>
      </c>
      <c r="E64" s="5">
        <v>968.84</v>
      </c>
      <c r="F64" s="6">
        <f t="shared" si="4"/>
        <v>4844.18</v>
      </c>
    </row>
    <row r="65" spans="1:6" ht="30" hidden="1">
      <c r="A65" s="60" t="s">
        <v>98</v>
      </c>
      <c r="B65" s="5">
        <v>0</v>
      </c>
      <c r="C65" s="5">
        <v>0</v>
      </c>
      <c r="D65" s="5">
        <v>0</v>
      </c>
      <c r="E65" s="5">
        <v>284.95</v>
      </c>
      <c r="F65" s="6">
        <f t="shared" si="4"/>
        <v>284.95</v>
      </c>
    </row>
    <row r="66" spans="1:6" ht="30" hidden="1">
      <c r="A66" s="60" t="s">
        <v>99</v>
      </c>
      <c r="B66" s="5">
        <v>820.66</v>
      </c>
      <c r="C66" s="5">
        <v>273.55</v>
      </c>
      <c r="D66" s="5">
        <v>957.44</v>
      </c>
      <c r="E66" s="5">
        <v>1367.77</v>
      </c>
      <c r="F66" s="6">
        <f t="shared" si="4"/>
        <v>3419.42</v>
      </c>
    </row>
    <row r="67" spans="1:6" ht="30" hidden="1">
      <c r="A67" s="60" t="s">
        <v>100</v>
      </c>
      <c r="B67" s="5">
        <v>547.11</v>
      </c>
      <c r="C67" s="5">
        <v>547.11</v>
      </c>
      <c r="D67" s="5">
        <v>501.51</v>
      </c>
      <c r="E67" s="5">
        <v>683.89</v>
      </c>
      <c r="F67" s="6">
        <f t="shared" si="4"/>
        <v>2279.62</v>
      </c>
    </row>
    <row r="68" spans="1:6" ht="30" hidden="1">
      <c r="A68" s="60" t="s">
        <v>101</v>
      </c>
      <c r="B68" s="5">
        <v>0</v>
      </c>
      <c r="C68" s="5">
        <v>0</v>
      </c>
      <c r="D68" s="5">
        <v>0</v>
      </c>
      <c r="E68" s="5"/>
      <c r="F68" s="6">
        <f t="shared" si="4"/>
        <v>0</v>
      </c>
    </row>
    <row r="69" spans="1:6" hidden="1">
      <c r="A69" s="65" t="s">
        <v>102</v>
      </c>
      <c r="B69" s="3">
        <v>3989.34</v>
      </c>
      <c r="C69" s="3">
        <v>1994.67</v>
      </c>
      <c r="D69" s="3">
        <v>0</v>
      </c>
      <c r="E69" s="3">
        <f>E70+E71</f>
        <v>2849.53</v>
      </c>
      <c r="F69" s="2">
        <f t="shared" si="4"/>
        <v>8833.5400000000009</v>
      </c>
    </row>
    <row r="70" spans="1:6" ht="60" hidden="1">
      <c r="A70" s="60" t="s">
        <v>103</v>
      </c>
      <c r="B70" s="5">
        <v>3989.34</v>
      </c>
      <c r="C70" s="5">
        <v>1994.67</v>
      </c>
      <c r="D70" s="5">
        <v>0</v>
      </c>
      <c r="E70" s="5">
        <v>1994.67</v>
      </c>
      <c r="F70" s="6">
        <f t="shared" ref="F70:F73" si="5">SUM(B70:E70)</f>
        <v>7978.68</v>
      </c>
    </row>
    <row r="71" spans="1:6" hidden="1">
      <c r="A71" s="60" t="s">
        <v>104</v>
      </c>
      <c r="B71" s="5">
        <v>0</v>
      </c>
      <c r="C71" s="5">
        <v>0</v>
      </c>
      <c r="D71" s="5">
        <v>0</v>
      </c>
      <c r="E71" s="5">
        <v>854.86</v>
      </c>
      <c r="F71" s="6">
        <f t="shared" si="5"/>
        <v>854.86</v>
      </c>
    </row>
    <row r="72" spans="1:6" ht="30">
      <c r="A72" s="66" t="s">
        <v>105</v>
      </c>
      <c r="B72" s="3">
        <v>14540.88</v>
      </c>
      <c r="C72" s="3">
        <v>2418.58</v>
      </c>
      <c r="D72" s="3">
        <v>17951.560000000001</v>
      </c>
      <c r="E72" s="3">
        <f>SUM(E73:E84)</f>
        <v>2140.88</v>
      </c>
      <c r="F72" s="2">
        <f>SUM(F73:F84)</f>
        <v>37051.9</v>
      </c>
    </row>
    <row r="73" spans="1:6" ht="30">
      <c r="A73" s="60" t="s">
        <v>106</v>
      </c>
      <c r="B73" s="6">
        <v>5316.08</v>
      </c>
      <c r="C73" s="5">
        <v>1507.8</v>
      </c>
      <c r="D73" s="5">
        <v>0</v>
      </c>
      <c r="E73" s="5"/>
      <c r="F73" s="6">
        <f t="shared" si="5"/>
        <v>6823.88</v>
      </c>
    </row>
    <row r="74" spans="1:6">
      <c r="A74" s="60" t="s">
        <v>107</v>
      </c>
      <c r="B74" s="5">
        <v>2344.4</v>
      </c>
      <c r="C74" s="5">
        <v>910.78</v>
      </c>
      <c r="D74" s="5">
        <v>0</v>
      </c>
      <c r="E74" s="5">
        <v>499.52</v>
      </c>
      <c r="F74" s="6">
        <f t="shared" ref="F74:F87" si="6">SUM(B74:E74)</f>
        <v>3754.7</v>
      </c>
    </row>
    <row r="75" spans="1:6" ht="60">
      <c r="A75" s="60" t="s">
        <v>108</v>
      </c>
      <c r="B75" s="5">
        <v>0</v>
      </c>
      <c r="C75" s="5">
        <v>0</v>
      </c>
      <c r="D75" s="5">
        <v>0</v>
      </c>
      <c r="E75" s="5">
        <v>448.55</v>
      </c>
      <c r="F75" s="6">
        <f t="shared" si="6"/>
        <v>448.55</v>
      </c>
    </row>
    <row r="76" spans="1:6">
      <c r="A76" s="60" t="s">
        <v>109</v>
      </c>
      <c r="B76" s="5">
        <v>0</v>
      </c>
      <c r="C76" s="5">
        <v>0</v>
      </c>
      <c r="D76" s="5">
        <v>0</v>
      </c>
      <c r="E76" s="5">
        <v>1192.81</v>
      </c>
      <c r="F76" s="6">
        <f t="shared" si="6"/>
        <v>1192.81</v>
      </c>
    </row>
    <row r="77" spans="1:6" ht="30">
      <c r="A77" s="60" t="s">
        <v>110</v>
      </c>
      <c r="B77" s="5">
        <v>6880.4</v>
      </c>
      <c r="C77" s="5">
        <v>0</v>
      </c>
      <c r="D77" s="5">
        <v>0</v>
      </c>
      <c r="E77" s="5"/>
      <c r="F77" s="6">
        <f t="shared" si="6"/>
        <v>6880.4</v>
      </c>
    </row>
    <row r="78" spans="1:6" ht="45">
      <c r="A78" s="60" t="s">
        <v>111</v>
      </c>
      <c r="B78" s="5">
        <v>0</v>
      </c>
      <c r="C78" s="5">
        <v>0</v>
      </c>
      <c r="D78" s="5">
        <v>516</v>
      </c>
      <c r="E78" s="5"/>
      <c r="F78" s="6">
        <f t="shared" si="6"/>
        <v>516</v>
      </c>
    </row>
    <row r="79" spans="1:6" ht="105">
      <c r="A79" s="60" t="s">
        <v>112</v>
      </c>
      <c r="B79" s="5">
        <v>0</v>
      </c>
      <c r="C79" s="5">
        <v>0</v>
      </c>
      <c r="D79" s="5">
        <v>5005.2</v>
      </c>
      <c r="E79" s="5"/>
      <c r="F79" s="6">
        <f t="shared" si="6"/>
        <v>5005.2</v>
      </c>
    </row>
    <row r="80" spans="1:6" ht="105">
      <c r="A80" s="67" t="s">
        <v>113</v>
      </c>
      <c r="B80" s="7">
        <v>0</v>
      </c>
      <c r="C80" s="7">
        <v>0</v>
      </c>
      <c r="D80" s="5">
        <v>174.6</v>
      </c>
      <c r="E80" s="5"/>
      <c r="F80" s="6">
        <f t="shared" si="6"/>
        <v>174.6</v>
      </c>
    </row>
    <row r="81" spans="1:6" ht="105">
      <c r="A81" s="67" t="s">
        <v>114</v>
      </c>
      <c r="B81" s="7">
        <v>0</v>
      </c>
      <c r="C81" s="7">
        <v>0</v>
      </c>
      <c r="D81" s="5">
        <v>9486</v>
      </c>
      <c r="E81" s="5"/>
      <c r="F81" s="6">
        <f t="shared" si="6"/>
        <v>9486</v>
      </c>
    </row>
    <row r="82" spans="1:6" ht="75">
      <c r="A82" s="67" t="s">
        <v>115</v>
      </c>
      <c r="B82" s="7">
        <v>0</v>
      </c>
      <c r="C82" s="8">
        <v>0</v>
      </c>
      <c r="D82" s="5">
        <v>238</v>
      </c>
      <c r="E82" s="5"/>
      <c r="F82" s="6">
        <f t="shared" si="6"/>
        <v>238</v>
      </c>
    </row>
    <row r="83" spans="1:6" ht="75">
      <c r="A83" s="67" t="s">
        <v>116</v>
      </c>
      <c r="B83" s="5">
        <v>0</v>
      </c>
      <c r="C83" s="5">
        <v>0</v>
      </c>
      <c r="D83" s="5">
        <v>1697.76</v>
      </c>
      <c r="E83" s="5"/>
      <c r="F83" s="6">
        <f t="shared" si="6"/>
        <v>1697.76</v>
      </c>
    </row>
    <row r="84" spans="1:6" ht="90">
      <c r="A84" s="60" t="s">
        <v>117</v>
      </c>
      <c r="B84" s="5">
        <v>0</v>
      </c>
      <c r="C84" s="5">
        <v>0</v>
      </c>
      <c r="D84" s="5">
        <v>834</v>
      </c>
      <c r="E84" s="5"/>
      <c r="F84" s="6">
        <f t="shared" si="6"/>
        <v>834</v>
      </c>
    </row>
    <row r="85" spans="1:6">
      <c r="A85" s="66" t="s">
        <v>118</v>
      </c>
      <c r="B85" s="3">
        <v>34671.78</v>
      </c>
      <c r="C85" s="3">
        <v>34671.78</v>
      </c>
      <c r="D85" s="3">
        <v>36205.599999999999</v>
      </c>
      <c r="E85" s="3">
        <v>36972.51</v>
      </c>
      <c r="F85" s="2">
        <f t="shared" si="6"/>
        <v>142521.67000000001</v>
      </c>
    </row>
    <row r="86" spans="1:6" ht="45">
      <c r="A86" s="66" t="s">
        <v>119</v>
      </c>
      <c r="B86" s="3">
        <v>7609.692</v>
      </c>
      <c r="C86" s="3">
        <v>2925.288</v>
      </c>
      <c r="D86" s="3">
        <v>4503.84</v>
      </c>
      <c r="E86" s="3">
        <v>16933.416000000001</v>
      </c>
      <c r="F86" s="2">
        <f t="shared" si="6"/>
        <v>31972.236000000001</v>
      </c>
    </row>
    <row r="87" spans="1:6">
      <c r="A87" s="9" t="s">
        <v>120</v>
      </c>
      <c r="B87" s="10">
        <f>B72+B45+B11+B10+B9+B85+B86</f>
        <v>144665.07200000001</v>
      </c>
      <c r="C87" s="10">
        <f>C72+C45+C11+C10+C9+C85+C86</f>
        <v>141905.13799999998</v>
      </c>
      <c r="D87" s="10">
        <f t="shared" ref="C87:E87" si="7">D72+D45+D11+D10+D9+D85+D86</f>
        <v>144873.07999999999</v>
      </c>
      <c r="E87" s="10">
        <f t="shared" si="7"/>
        <v>182625.90600000002</v>
      </c>
      <c r="F87" s="10">
        <f t="shared" si="6"/>
        <v>614069.196</v>
      </c>
    </row>
    <row r="88" spans="1:6">
      <c r="A88" s="11"/>
      <c r="B88" s="68"/>
      <c r="F88" s="4"/>
    </row>
  </sheetData>
  <mergeCells count="5">
    <mergeCell ref="A1:F1"/>
    <mergeCell ref="B6:E6"/>
    <mergeCell ref="A6:A7"/>
    <mergeCell ref="F6:F7"/>
    <mergeCell ref="A2:F4"/>
  </mergeCells>
  <pageMargins left="0.75" right="0.75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Раздел 1-4</vt:lpstr>
      <vt:lpstr>Раздел 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Воронкин Никита Валентинович</cp:lastModifiedBy>
  <dcterms:created xsi:type="dcterms:W3CDTF">2006-09-16T00:00:00Z</dcterms:created>
  <dcterms:modified xsi:type="dcterms:W3CDTF">2025-03-20T07:36:54Z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03F00FBE47F44F4B8DE0F967917606B0_12</vt:lpwstr>
  </property>
  <property fmtid="{D5CDD505-2E9C-101B-9397-08002B2CF9AE}" pid="3" name="KSOProductBuildVer">
    <vt:lpwstr>1049-12.2.0.20326</vt:lpwstr>
  </property>
  <property fmtid="{D5CDD505-2E9C-101B-9397-08002B2CF9AE}" pid="4" name="KSOReadingLayout">
    <vt:bool>true</vt:bool>
  </property>
</Properties>
</file>