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Экомир\"/>
    </mc:Choice>
  </mc:AlternateContent>
  <bookViews>
    <workbookView xWindow="0" yWindow="0" windowWidth="1152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D35" i="2"/>
  <c r="E35" i="2"/>
  <c r="B35" i="2"/>
  <c r="F12" i="2"/>
  <c r="F10" i="2"/>
  <c r="F11" i="2"/>
  <c r="F13" i="2"/>
  <c r="B13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E13" i="2"/>
  <c r="D13" i="2"/>
  <c r="C13" i="2"/>
  <c r="F9" i="2"/>
  <c r="B44" i="1"/>
  <c r="C38" i="1"/>
  <c r="B38" i="1"/>
  <c r="F35" i="2" l="1"/>
  <c r="C44" i="1" s="1"/>
  <c r="E44" i="1" s="1"/>
</calcChain>
</file>

<file path=xl/sharedStrings.xml><?xml version="1.0" encoding="utf-8"?>
<sst xmlns="http://schemas.openxmlformats.org/spreadsheetml/2006/main" count="70" uniqueCount="69">
  <si>
    <t xml:space="preserve">   ООО «Экомир ЖБК-1»</t>
  </si>
  <si>
    <t>Отчет управляющей организации о выполнении условий договора управления многоквартирным домом по адресу: г. Белгород, ул. Филиппова 12.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</si>
  <si>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</si>
  <si>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</si>
  <si>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</si>
  <si>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Филиппова 12.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</si>
  <si>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</si>
  <si>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</si>
  <si>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</si>
  <si>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</si>
  <si>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</si>
  <si>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</si>
  <si>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</si>
  <si>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</si>
  <si>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</si>
  <si>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</si>
  <si>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</si>
  <si>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</si>
  <si>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</si>
  <si>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</si>
  <si>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</si>
  <si>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</si>
  <si>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</si>
  <si>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</si>
  <si>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</si>
  <si>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</si>
  <si>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</si>
  <si>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</si>
  <si>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</si>
  <si>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</si>
  <si>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</si>
  <si>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</si>
  <si>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</si>
  <si>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</si>
  <si>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</si>
  <si>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</si>
  <si>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</si>
  <si>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Итого по виду работ, услуг и всего</t>
  </si>
  <si>
    <t>1 Квартал</t>
  </si>
  <si>
    <t>2 Квартал</t>
  </si>
  <si>
    <t>3 Квартал</t>
  </si>
  <si>
    <t>4 Квартал</t>
  </si>
  <si>
    <t>I.  Содержание помещений общего пользования</t>
  </si>
  <si>
    <t>2. Уборка придомовой территории</t>
  </si>
  <si>
    <t>3.  Ремонт и обслуживание конструктивных элементов и внешнее благоустройство</t>
  </si>
  <si>
    <t>4.  Техническое обслуживание и ремонт внутридомового инженерного оборудования и МОП</t>
  </si>
  <si>
    <t>5.Работы не вошедшие в перечень услуг</t>
  </si>
  <si>
    <t>Техническое обслуживание общедомовых приборов учета тепловой энергии  ( ООО "Поток")</t>
  </si>
  <si>
    <t>Окраска бордюров краской фасадной</t>
  </si>
  <si>
    <t>Демонтаж и установка колес на контейнер</t>
  </si>
  <si>
    <t>Замена электроламп</t>
  </si>
  <si>
    <t>Ремонт кровли козырьков балконов подрядчик Первухин кв 81.( март)</t>
  </si>
  <si>
    <t>Установка почтовых ящиков</t>
  </si>
  <si>
    <t>Ремонт подъездов 1-4 подрядчик Ириков Д.О. апрель</t>
  </si>
  <si>
    <t>Изоляция трубопроводов: матами минераловатными, плитами минераловатными на синтетическом связующем</t>
  </si>
  <si>
    <t>Ремонт подъездов ип Ириков май</t>
  </si>
  <si>
    <t>Ремонт кровли козырька балкона подрядчик ИП первухин кв.100 (Июль)</t>
  </si>
  <si>
    <t>Обход и осмотр трассы наружного(подземного,надземного) газопровода</t>
  </si>
  <si>
    <t>Визуальная проверка целостности, состояния окраски, опор, креплений газопроводов жилого дома и его соответствие нормативным требованиям</t>
  </si>
  <si>
    <t>Визуальная проверка наличия и целостности футляров, в том числе их уплотнений, в местах прокладки через наружные и внутренние конструкции многокварт</t>
  </si>
  <si>
    <t>Проверка герметичности внутридомового г-да и технологических устройств на нем при количестве приборов на одном стояке(за один стояк)-(6-10шт)</t>
  </si>
  <si>
    <t>Проверка герметичности внутридомового г-да и технологических устройств на нем при количестве приборов на одном стояке(за один стояк)-до 5 шт)</t>
  </si>
  <si>
    <t>Проверка на загазованность подвала здания(техничес.подполья), подлежащего проверке в зоне 15 м от газопровода</t>
  </si>
  <si>
    <t>Оповещение жильцов и отключение жилых домов на период ремонтных работ/технического обслуживания</t>
  </si>
  <si>
    <t>Техническое обслуживание крана пробкового, установленного на внутридомовом газопроводе</t>
  </si>
  <si>
    <t>Проверка технического состояния электроизолирующего соединения, установленного на газопроводе</t>
  </si>
  <si>
    <t>6. Услуга управления</t>
  </si>
  <si>
    <t>7. Оплачено ресурсоснабжающим организациям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</si>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</sst>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\.##0.00\ &quot;₽&quot;_-;\-* #\.##0.00\ &quot;₽&quot;_-;_-* \-??\ &quot;₽&quot;_-;_-@_-"/>
    <numFmt numFmtId="168" formatCode="#\ ##0.00_ "/>
    <numFmt numFmtId="169" formatCode="#\ ##0.00"/>
  </numFmts>
  <fonts count="15">
    <font>
      <sz val="11"/>
      <color theme="1"/>
      <name val="Calibri"/>
      <charset val="13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7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wrapText="1"/>
    </xf>
    <xf numFmtId="168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8" fontId="3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Fill="1" applyBorder="1" applyAlignment="1" applyProtection="1">
      <alignment horizontal="center" vertical="center" wrapText="1"/>
    </xf>
    <xf numFmtId="168" fontId="4" fillId="0" borderId="1" xfId="0" applyNumberFormat="1" applyFont="1" applyBorder="1" applyAlignment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168" fontId="7" fillId="0" borderId="1" xfId="1" applyNumberFormat="1" applyFont="1" applyFill="1" applyBorder="1" applyAlignment="1" applyProtection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 vertical="center"/>
    </xf>
    <xf numFmtId="16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 indent="1"/>
    </xf>
    <xf numFmtId="169" fontId="9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/>
    <xf numFmtId="0" fontId="1" fillId="0" borderId="0" xfId="0" applyFont="1" applyAlignment="1">
      <alignment horizontal="left" vertical="center" indent="15"/>
    </xf>
    <xf numFmtId="0" fontId="13" fillId="0" borderId="0" xfId="0" applyFont="1" applyAlignment="1">
      <alignment vertical="center" wrapText="1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4" fillId="2" borderId="1" xfId="0" applyNumberFormat="1" applyFont="1" applyFill="1" applyBorder="1" applyAlignment="1">
      <alignment horizontal="center" wrapText="1"/>
    </xf>
    <xf numFmtId="169" fontId="9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169" fontId="6" fillId="0" borderId="0" xfId="0" applyNumberFormat="1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85" zoomScaleNormal="85" workbookViewId="0">
      <selection activeCell="E45" sqref="E45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38" t="s">
        <v>0</v>
      </c>
      <c r="B1" s="38"/>
      <c r="C1" s="38"/>
      <c r="D1" s="38"/>
      <c r="E1" s="19"/>
      <c r="F1" s="19"/>
      <c r="G1" s="19"/>
      <c r="H1" s="19"/>
      <c r="I1" s="19"/>
    </row>
    <row r="4" spans="1:9" ht="15" customHeight="1">
      <c r="A4" s="57" t="s">
        <v>1</v>
      </c>
      <c r="B4" s="57"/>
      <c r="C4" s="57"/>
      <c r="D4" s="57"/>
      <c r="E4" s="20"/>
      <c r="F4" s="20"/>
      <c r="G4" s="20"/>
      <c r="H4" s="20"/>
      <c r="I4" s="20"/>
    </row>
    <row r="5" spans="1:9" ht="15" customHeight="1">
      <c r="A5" s="57"/>
      <c r="B5" s="57"/>
      <c r="C5" s="57"/>
      <c r="D5" s="57"/>
      <c r="E5" s="20"/>
      <c r="F5" s="20"/>
      <c r="G5" s="20"/>
      <c r="H5" s="20"/>
      <c r="I5" s="20"/>
    </row>
    <row r="8" spans="1:9" ht="15.75">
      <c r="B8" s="39" t="s">
        <v>2</v>
      </c>
      <c r="C8" s="39"/>
      <c r="D8" s="21"/>
      <c r="E8" s="21"/>
      <c r="F8" s="21"/>
      <c r="G8" s="22"/>
    </row>
    <row r="9" spans="1:9" ht="15.75" customHeight="1">
      <c r="A9" s="23"/>
      <c r="B9" s="40" t="s">
        <v>3</v>
      </c>
      <c r="C9" s="40"/>
      <c r="D9" s="24"/>
      <c r="E9" s="24"/>
      <c r="F9" s="24"/>
      <c r="G9" s="24"/>
      <c r="H9" s="25"/>
    </row>
    <row r="11" spans="1:9">
      <c r="A11" s="41" t="s">
        <v>4</v>
      </c>
      <c r="B11" s="41"/>
      <c r="C11" s="26" t="s">
        <v>5</v>
      </c>
    </row>
    <row r="12" spans="1:9">
      <c r="A12" s="41" t="s">
        <v>6</v>
      </c>
      <c r="B12" s="41"/>
      <c r="C12" s="27">
        <v>1993</v>
      </c>
    </row>
    <row r="13" spans="1:9">
      <c r="A13" s="41" t="s">
        <v>7</v>
      </c>
      <c r="B13" s="41"/>
      <c r="C13" s="28">
        <v>0.2</v>
      </c>
    </row>
    <row r="14" spans="1:9">
      <c r="A14" s="41" t="s">
        <v>8</v>
      </c>
      <c r="B14" s="41"/>
      <c r="C14" s="29">
        <v>9301.6</v>
      </c>
    </row>
    <row r="15" spans="1:9">
      <c r="A15" s="41" t="s">
        <v>9</v>
      </c>
      <c r="B15" s="41"/>
      <c r="C15" s="29">
        <v>5596</v>
      </c>
    </row>
    <row r="16" spans="1:9">
      <c r="A16" s="42" t="s">
        <v>10</v>
      </c>
      <c r="B16" s="42"/>
      <c r="C16" s="29">
        <v>57.6</v>
      </c>
    </row>
    <row r="19" spans="1:4" ht="15.75">
      <c r="A19" s="39" t="s">
        <v>11</v>
      </c>
      <c r="B19" s="39"/>
      <c r="C19" s="39"/>
      <c r="D19" s="39"/>
    </row>
    <row r="20" spans="1:4" ht="15" customHeight="1">
      <c r="A20" s="40" t="s">
        <v>12</v>
      </c>
      <c r="B20" s="40"/>
      <c r="C20" s="40"/>
      <c r="D20" s="40"/>
    </row>
    <row r="21" spans="1:4" ht="15" customHeight="1">
      <c r="A21" s="40"/>
      <c r="B21" s="40"/>
      <c r="C21" s="40"/>
      <c r="D21" s="40"/>
    </row>
    <row r="22" spans="1:4" ht="15" customHeight="1">
      <c r="A22" s="40"/>
      <c r="B22" s="40"/>
      <c r="C22" s="40"/>
      <c r="D22" s="40"/>
    </row>
    <row r="24" spans="1:4" ht="15" customHeight="1">
      <c r="A24" s="48" t="s">
        <v>13</v>
      </c>
      <c r="B24" s="49"/>
      <c r="C24" s="49"/>
      <c r="D24" s="50"/>
    </row>
    <row r="25" spans="1:4">
      <c r="A25" s="51"/>
      <c r="B25" s="52"/>
      <c r="C25" s="52"/>
      <c r="D25" s="53"/>
    </row>
    <row r="26" spans="1:4" ht="30">
      <c r="A26" s="30" t="s">
        <v>14</v>
      </c>
      <c r="B26" s="43" t="s">
        <v>15</v>
      </c>
      <c r="C26" s="43"/>
      <c r="D26" s="31" t="s">
        <v>16</v>
      </c>
    </row>
    <row r="27" spans="1:4">
      <c r="A27" s="32" t="s">
        <v>17</v>
      </c>
      <c r="B27" s="44" t="s">
        <v>18</v>
      </c>
      <c r="C27" s="44"/>
      <c r="D27" s="27">
        <v>18.399999999999999</v>
      </c>
    </row>
    <row r="28" spans="1:4">
      <c r="A28" s="32" t="s">
        <v>19</v>
      </c>
      <c r="B28" s="44" t="s">
        <v>18</v>
      </c>
      <c r="C28" s="44"/>
      <c r="D28" s="27">
        <v>19.690000000000001</v>
      </c>
    </row>
    <row r="30" spans="1:4" ht="15.75">
      <c r="A30" s="45" t="s">
        <v>20</v>
      </c>
      <c r="B30" s="45"/>
      <c r="C30" s="45"/>
    </row>
    <row r="31" spans="1:4" ht="15.75" customHeight="1">
      <c r="A31" s="54" t="s">
        <v>21</v>
      </c>
      <c r="B31" s="54"/>
      <c r="C31" s="54"/>
      <c r="D31" s="21"/>
    </row>
    <row r="32" spans="1:4" ht="15" customHeight="1">
      <c r="A32" s="54"/>
      <c r="B32" s="54"/>
      <c r="C32" s="54"/>
      <c r="D32" s="24"/>
    </row>
    <row r="33" spans="1:5" ht="15" customHeight="1">
      <c r="A33" s="54"/>
      <c r="B33" s="54"/>
      <c r="C33" s="54"/>
    </row>
    <row r="34" spans="1:5" ht="15" customHeight="1">
      <c r="A34" s="33"/>
      <c r="B34" s="33" t="s">
        <v>22</v>
      </c>
      <c r="C34" s="33" t="s">
        <v>23</v>
      </c>
    </row>
    <row r="35" spans="1:5">
      <c r="A35" s="34" t="s">
        <v>24</v>
      </c>
      <c r="B35" s="35">
        <v>1293699.3</v>
      </c>
      <c r="C35" s="35">
        <v>1232904.47</v>
      </c>
    </row>
    <row r="36" spans="1:5">
      <c r="A36" s="34" t="s">
        <v>25</v>
      </c>
      <c r="B36" s="35">
        <v>115710</v>
      </c>
      <c r="C36" s="35">
        <v>48691.57</v>
      </c>
    </row>
    <row r="37" spans="1:5">
      <c r="A37" s="34" t="s">
        <v>26</v>
      </c>
      <c r="B37" s="35">
        <v>12000</v>
      </c>
      <c r="C37" s="35">
        <v>6977.1428571428596</v>
      </c>
    </row>
    <row r="38" spans="1:5">
      <c r="A38" s="36" t="s">
        <v>27</v>
      </c>
      <c r="B38" s="35">
        <f>B35+B36+B37</f>
        <v>1421409.3</v>
      </c>
      <c r="C38" s="35">
        <f>C35+C36+C37</f>
        <v>1288573.18285714</v>
      </c>
    </row>
    <row r="40" spans="1:5" ht="15.75">
      <c r="A40" s="39" t="s">
        <v>28</v>
      </c>
      <c r="B40" s="39"/>
      <c r="C40" s="39"/>
      <c r="D40" s="39"/>
      <c r="E40" s="39"/>
    </row>
    <row r="41" spans="1:5" ht="15" customHeight="1">
      <c r="A41" s="55" t="s">
        <v>29</v>
      </c>
      <c r="B41" s="55"/>
      <c r="C41" s="55"/>
      <c r="D41" s="55"/>
      <c r="E41" s="55"/>
    </row>
    <row r="42" spans="1:5" ht="15" customHeight="1">
      <c r="A42" s="56"/>
      <c r="B42" s="56"/>
      <c r="C42" s="56"/>
      <c r="D42" s="56"/>
      <c r="E42" s="56"/>
    </row>
    <row r="43" spans="1:5" ht="102.95" customHeight="1">
      <c r="A43" s="37" t="s">
        <v>30</v>
      </c>
      <c r="B43" s="37" t="s">
        <v>31</v>
      </c>
      <c r="C43" s="46" t="s">
        <v>32</v>
      </c>
      <c r="D43" s="46"/>
      <c r="E43" s="37" t="s">
        <v>33</v>
      </c>
    </row>
    <row r="44" spans="1:5">
      <c r="A44" s="35">
        <v>-518775.73</v>
      </c>
      <c r="B44" s="35">
        <f>C38</f>
        <v>1288573.18285714</v>
      </c>
      <c r="C44" s="47">
        <f>'Раздел 5'!F35</f>
        <v>1859158.156</v>
      </c>
      <c r="D44" s="47"/>
      <c r="E44" s="35">
        <f>A44+B44-C44</f>
        <v>-1089360.70314286</v>
      </c>
    </row>
  </sheetData>
  <mergeCells count="22">
    <mergeCell ref="C43:D43"/>
    <mergeCell ref="C44:D44"/>
    <mergeCell ref="A20:D22"/>
    <mergeCell ref="A24:D25"/>
    <mergeCell ref="A31:C33"/>
    <mergeCell ref="A41:E42"/>
    <mergeCell ref="B26:C26"/>
    <mergeCell ref="B27:C27"/>
    <mergeCell ref="B28:C28"/>
    <mergeCell ref="A30:C30"/>
    <mergeCell ref="A40:E40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  <mergeCell ref="A4:D5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85" zoomScaleNormal="85" workbookViewId="0">
      <selection activeCell="C61" sqref="C61"/>
    </sheetView>
  </sheetViews>
  <sheetFormatPr defaultColWidth="8.85546875" defaultRowHeight="15"/>
  <cols>
    <col min="1" max="1" width="30" customWidth="1"/>
    <col min="2" max="2" width="13" customWidth="1"/>
    <col min="3" max="3" width="10.85546875" customWidth="1"/>
    <col min="4" max="4" width="12.5703125" customWidth="1"/>
    <col min="5" max="5" width="13" customWidth="1"/>
    <col min="6" max="6" width="14.42578125" customWidth="1"/>
    <col min="7" max="7" width="14.28515625" customWidth="1"/>
  </cols>
  <sheetData>
    <row r="1" spans="1:6" ht="15.75">
      <c r="A1" s="39" t="s">
        <v>34</v>
      </c>
      <c r="B1" s="39"/>
      <c r="C1" s="39"/>
      <c r="D1" s="39"/>
      <c r="E1" s="39"/>
      <c r="F1" s="39"/>
    </row>
    <row r="2" spans="1:6" ht="45.95" customHeight="1">
      <c r="A2" s="60" t="s">
        <v>35</v>
      </c>
      <c r="B2" s="60"/>
      <c r="C2" s="60"/>
      <c r="D2" s="60"/>
      <c r="E2" s="60"/>
      <c r="F2" s="60"/>
    </row>
    <row r="3" spans="1:6" hidden="1">
      <c r="A3" s="60"/>
      <c r="B3" s="60"/>
      <c r="C3" s="60"/>
      <c r="D3" s="60"/>
      <c r="E3" s="60"/>
      <c r="F3" s="60"/>
    </row>
    <row r="4" spans="1:6" hidden="1">
      <c r="A4" s="60"/>
      <c r="B4" s="60"/>
      <c r="C4" s="60"/>
      <c r="D4" s="60"/>
      <c r="E4" s="60"/>
      <c r="F4" s="60"/>
    </row>
    <row r="6" spans="1:6">
      <c r="A6" s="59" t="s">
        <v>36</v>
      </c>
      <c r="B6" s="58"/>
      <c r="C6" s="58"/>
      <c r="D6" s="58"/>
      <c r="E6" s="58"/>
      <c r="F6" s="59" t="s">
        <v>37</v>
      </c>
    </row>
    <row r="7" spans="1:6">
      <c r="A7" s="59"/>
      <c r="B7" s="1" t="s">
        <v>38</v>
      </c>
      <c r="C7" s="1" t="s">
        <v>39</v>
      </c>
      <c r="D7" s="1" t="s">
        <v>40</v>
      </c>
      <c r="E7" s="1" t="s">
        <v>41</v>
      </c>
      <c r="F7" s="59"/>
    </row>
    <row r="8" spans="1:6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</row>
    <row r="9" spans="1:6" ht="30">
      <c r="A9" s="2" t="s">
        <v>42</v>
      </c>
      <c r="B9" s="3">
        <v>75003.350000000006</v>
      </c>
      <c r="C9" s="3">
        <v>105848</v>
      </c>
      <c r="D9" s="3">
        <v>111093.62</v>
      </c>
      <c r="E9" s="3">
        <v>126563.22</v>
      </c>
      <c r="F9" s="3">
        <f t="shared" ref="F9:F13" si="0">SUM(B9:E9)</f>
        <v>418508.18999999994</v>
      </c>
    </row>
    <row r="10" spans="1:6" ht="30">
      <c r="A10" s="2" t="s">
        <v>43</v>
      </c>
      <c r="B10" s="3">
        <v>30687.879999999997</v>
      </c>
      <c r="C10" s="3">
        <v>31287.08</v>
      </c>
      <c r="D10" s="3">
        <v>32159.96</v>
      </c>
      <c r="E10" s="3">
        <v>31365.88</v>
      </c>
      <c r="F10" s="3">
        <f t="shared" si="0"/>
        <v>125500.8</v>
      </c>
    </row>
    <row r="11" spans="1:6" ht="45">
      <c r="A11" s="4" t="s">
        <v>44</v>
      </c>
      <c r="B11" s="3">
        <v>5850</v>
      </c>
      <c r="C11" s="3">
        <v>29466.880000000001</v>
      </c>
      <c r="D11" s="3">
        <v>10727.75</v>
      </c>
      <c r="E11" s="3">
        <v>16510.2</v>
      </c>
      <c r="F11" s="3">
        <f t="shared" si="0"/>
        <v>62554.83</v>
      </c>
    </row>
    <row r="12" spans="1:6" ht="60">
      <c r="A12" s="2" t="s">
        <v>45</v>
      </c>
      <c r="B12" s="7">
        <v>21483.809999999998</v>
      </c>
      <c r="C12" s="7">
        <v>60202.979999999996</v>
      </c>
      <c r="D12" s="7">
        <v>41348.069999999992</v>
      </c>
      <c r="E12" s="7">
        <v>75695.760000000009</v>
      </c>
      <c r="F12" s="3">
        <f>SUM(B12:E12)</f>
        <v>198730.62</v>
      </c>
    </row>
    <row r="13" spans="1:6" ht="30">
      <c r="A13" s="4" t="s">
        <v>46</v>
      </c>
      <c r="B13" s="10">
        <f>SUM(B14:B32)</f>
        <v>28219.48</v>
      </c>
      <c r="C13" s="10">
        <f>SUM(C14:C32)</f>
        <v>608217.28</v>
      </c>
      <c r="D13" s="10">
        <f>SUM(D14:D32)</f>
        <v>33525.729999999996</v>
      </c>
      <c r="E13" s="10">
        <f>SUM(E14:E32)</f>
        <v>6475.26</v>
      </c>
      <c r="F13" s="3">
        <f t="shared" si="0"/>
        <v>676437.75</v>
      </c>
    </row>
    <row r="14" spans="1:6" ht="60">
      <c r="A14" s="5" t="s">
        <v>47</v>
      </c>
      <c r="B14" s="8">
        <v>6000</v>
      </c>
      <c r="C14" s="8">
        <v>0</v>
      </c>
      <c r="D14" s="8">
        <v>0</v>
      </c>
      <c r="E14" s="8">
        <v>4500</v>
      </c>
      <c r="F14" s="6">
        <f>SUM(B14:E14)</f>
        <v>10500</v>
      </c>
    </row>
    <row r="15" spans="1:6" ht="30">
      <c r="A15" s="5" t="s">
        <v>48</v>
      </c>
      <c r="B15" s="8">
        <v>6880.48</v>
      </c>
      <c r="C15" s="8">
        <v>0</v>
      </c>
      <c r="D15" s="8">
        <v>0</v>
      </c>
      <c r="E15" s="8"/>
      <c r="F15" s="6">
        <f t="shared" ref="F15:F35" si="1">SUM(B15:E15)</f>
        <v>6880.48</v>
      </c>
    </row>
    <row r="16" spans="1:6" ht="30">
      <c r="A16" s="5" t="s">
        <v>49</v>
      </c>
      <c r="B16" s="8">
        <v>2636</v>
      </c>
      <c r="C16" s="8">
        <v>0</v>
      </c>
      <c r="D16" s="8">
        <v>0</v>
      </c>
      <c r="E16" s="8"/>
      <c r="F16" s="6">
        <f t="shared" si="1"/>
        <v>2636</v>
      </c>
    </row>
    <row r="17" spans="1:6">
      <c r="A17" s="5" t="s">
        <v>50</v>
      </c>
      <c r="B17" s="8">
        <v>1703</v>
      </c>
      <c r="C17" s="8">
        <v>1016.52</v>
      </c>
      <c r="D17" s="8">
        <v>4441.8900000000003</v>
      </c>
      <c r="E17" s="8">
        <v>1975.26</v>
      </c>
      <c r="F17" s="6">
        <f t="shared" si="1"/>
        <v>9136.67</v>
      </c>
    </row>
    <row r="18" spans="1:6" ht="45">
      <c r="A18" s="5" t="s">
        <v>51</v>
      </c>
      <c r="B18" s="8">
        <v>11000</v>
      </c>
      <c r="C18" s="8">
        <v>0</v>
      </c>
      <c r="D18" s="8">
        <v>0</v>
      </c>
      <c r="E18" s="8"/>
      <c r="F18" s="6">
        <f t="shared" si="1"/>
        <v>11000</v>
      </c>
    </row>
    <row r="19" spans="1:6">
      <c r="A19" s="11" t="s">
        <v>52</v>
      </c>
      <c r="B19" s="9">
        <v>0</v>
      </c>
      <c r="C19" s="9">
        <v>75702.64</v>
      </c>
      <c r="D19" s="8">
        <v>0</v>
      </c>
      <c r="E19" s="8"/>
      <c r="F19" s="6">
        <f t="shared" si="1"/>
        <v>75702.64</v>
      </c>
    </row>
    <row r="20" spans="1:6" ht="45">
      <c r="A20" s="11" t="s">
        <v>53</v>
      </c>
      <c r="B20" s="9">
        <v>0</v>
      </c>
      <c r="C20" s="9">
        <v>260000</v>
      </c>
      <c r="D20" s="8">
        <v>0</v>
      </c>
      <c r="E20" s="8"/>
      <c r="F20" s="6">
        <f t="shared" si="1"/>
        <v>260000</v>
      </c>
    </row>
    <row r="21" spans="1:6" ht="60">
      <c r="A21" s="11" t="s">
        <v>54</v>
      </c>
      <c r="B21" s="9">
        <v>0</v>
      </c>
      <c r="C21" s="12">
        <v>11498.12</v>
      </c>
      <c r="D21" s="8">
        <v>0</v>
      </c>
      <c r="E21" s="8"/>
      <c r="F21" s="6">
        <f t="shared" si="1"/>
        <v>11498.12</v>
      </c>
    </row>
    <row r="22" spans="1:6" ht="30">
      <c r="A22" s="11" t="s">
        <v>55</v>
      </c>
      <c r="B22" s="8">
        <v>0</v>
      </c>
      <c r="C22" s="8">
        <v>260000</v>
      </c>
      <c r="D22" s="8">
        <v>0</v>
      </c>
      <c r="E22" s="8"/>
      <c r="F22" s="6">
        <f t="shared" si="1"/>
        <v>260000</v>
      </c>
    </row>
    <row r="23" spans="1:6" ht="45">
      <c r="A23" s="11" t="s">
        <v>56</v>
      </c>
      <c r="B23" s="8">
        <v>0</v>
      </c>
      <c r="C23" s="8">
        <v>0</v>
      </c>
      <c r="D23" s="8">
        <v>12320</v>
      </c>
      <c r="E23" s="8"/>
      <c r="F23" s="6">
        <f t="shared" si="1"/>
        <v>12320</v>
      </c>
    </row>
    <row r="24" spans="1:6" ht="45">
      <c r="A24" s="11" t="s">
        <v>57</v>
      </c>
      <c r="B24" s="8">
        <v>0</v>
      </c>
      <c r="C24" s="8">
        <v>0</v>
      </c>
      <c r="D24" s="8">
        <v>450</v>
      </c>
      <c r="E24" s="8"/>
      <c r="F24" s="6">
        <f t="shared" si="1"/>
        <v>450</v>
      </c>
    </row>
    <row r="25" spans="1:6" ht="90">
      <c r="A25" s="11" t="s">
        <v>58</v>
      </c>
      <c r="B25" s="8">
        <v>0</v>
      </c>
      <c r="C25" s="8">
        <v>0</v>
      </c>
      <c r="D25" s="8">
        <v>4050</v>
      </c>
      <c r="E25" s="8"/>
      <c r="F25" s="6">
        <f t="shared" si="1"/>
        <v>4050</v>
      </c>
    </row>
    <row r="26" spans="1:6" ht="90">
      <c r="A26" s="11" t="s">
        <v>59</v>
      </c>
      <c r="B26" s="8">
        <v>0</v>
      </c>
      <c r="C26" s="8">
        <v>0</v>
      </c>
      <c r="D26" s="8">
        <v>339.84</v>
      </c>
      <c r="E26" s="8"/>
      <c r="F26" s="6">
        <f t="shared" si="1"/>
        <v>339.84</v>
      </c>
    </row>
    <row r="27" spans="1:6" ht="90">
      <c r="A27" s="11" t="s">
        <v>60</v>
      </c>
      <c r="B27" s="8">
        <v>0</v>
      </c>
      <c r="C27" s="8">
        <v>0</v>
      </c>
      <c r="D27" s="8">
        <v>984</v>
      </c>
      <c r="E27" s="8"/>
      <c r="F27" s="6">
        <f t="shared" si="1"/>
        <v>984</v>
      </c>
    </row>
    <row r="28" spans="1:6" ht="90">
      <c r="A28" s="11" t="s">
        <v>61</v>
      </c>
      <c r="B28" s="13">
        <v>0</v>
      </c>
      <c r="C28" s="13">
        <v>0</v>
      </c>
      <c r="D28" s="13">
        <v>7276</v>
      </c>
      <c r="E28" s="13"/>
      <c r="F28" s="14">
        <f t="shared" si="1"/>
        <v>7276</v>
      </c>
    </row>
    <row r="29" spans="1:6" ht="75">
      <c r="A29" s="11" t="s">
        <v>62</v>
      </c>
      <c r="B29" s="13">
        <v>0</v>
      </c>
      <c r="C29" s="13">
        <v>0</v>
      </c>
      <c r="D29" s="13">
        <v>180</v>
      </c>
      <c r="E29" s="13"/>
      <c r="F29" s="14">
        <f t="shared" si="1"/>
        <v>180</v>
      </c>
    </row>
    <row r="30" spans="1:6" ht="75">
      <c r="A30" s="5" t="s">
        <v>63</v>
      </c>
      <c r="B30" s="13">
        <v>0</v>
      </c>
      <c r="C30" s="13">
        <v>0</v>
      </c>
      <c r="D30" s="13">
        <v>222</v>
      </c>
      <c r="E30" s="13"/>
      <c r="F30" s="14">
        <f t="shared" si="1"/>
        <v>222</v>
      </c>
    </row>
    <row r="31" spans="1:6" ht="60">
      <c r="A31" s="5" t="s">
        <v>64</v>
      </c>
      <c r="B31" s="13">
        <v>0</v>
      </c>
      <c r="C31" s="13">
        <v>0</v>
      </c>
      <c r="D31" s="13">
        <v>2484</v>
      </c>
      <c r="E31" s="13"/>
      <c r="F31" s="14">
        <f t="shared" si="1"/>
        <v>2484</v>
      </c>
    </row>
    <row r="32" spans="1:6" ht="75">
      <c r="A32" s="5" t="s">
        <v>65</v>
      </c>
      <c r="B32" s="13">
        <v>0</v>
      </c>
      <c r="C32" s="13">
        <v>0</v>
      </c>
      <c r="D32" s="13">
        <v>778</v>
      </c>
      <c r="E32" s="13"/>
      <c r="F32" s="14">
        <f t="shared" si="1"/>
        <v>778</v>
      </c>
    </row>
    <row r="33" spans="1:7">
      <c r="A33" s="15" t="s">
        <v>66</v>
      </c>
      <c r="B33" s="13">
        <v>75570</v>
      </c>
      <c r="C33" s="13">
        <v>75570</v>
      </c>
      <c r="D33" s="13">
        <v>81061.06</v>
      </c>
      <c r="E33" s="13">
        <v>83806.59</v>
      </c>
      <c r="F33" s="14">
        <f t="shared" si="1"/>
        <v>316007.65000000002</v>
      </c>
    </row>
    <row r="34" spans="1:7" ht="18">
      <c r="A34" s="15" t="s">
        <v>67</v>
      </c>
      <c r="B34" s="13">
        <v>12230.388000000001</v>
      </c>
      <c r="C34" s="13">
        <v>10294.896000000001</v>
      </c>
      <c r="D34" s="13">
        <v>9060.9959999999992</v>
      </c>
      <c r="E34" s="13">
        <v>29832.036</v>
      </c>
      <c r="F34" s="14">
        <f t="shared" si="1"/>
        <v>61418.315999999999</v>
      </c>
    </row>
    <row r="35" spans="1:7">
      <c r="A35" s="16" t="s">
        <v>68</v>
      </c>
      <c r="B35" s="17">
        <f>B9+B10+B11+B12+B13+B33+B34</f>
        <v>249044.90800000002</v>
      </c>
      <c r="C35" s="17">
        <f t="shared" ref="C35:E35" si="2">C9+C10+C11+C12+C13+C33+C34</f>
        <v>920887.11599999992</v>
      </c>
      <c r="D35" s="17">
        <f t="shared" si="2"/>
        <v>318977.18599999993</v>
      </c>
      <c r="E35" s="17">
        <f t="shared" si="2"/>
        <v>370248.94600000005</v>
      </c>
      <c r="F35" s="17">
        <f t="shared" si="1"/>
        <v>1859158.156</v>
      </c>
      <c r="G35" s="62"/>
    </row>
    <row r="36" spans="1:7">
      <c r="A36" s="18"/>
      <c r="B36" s="61"/>
    </row>
    <row r="37" spans="1:7">
      <c r="B37" s="63"/>
      <c r="C37" s="61"/>
    </row>
  </sheetData>
  <mergeCells count="5">
    <mergeCell ref="A1:F1"/>
    <mergeCell ref="B6:E6"/>
    <mergeCell ref="A6:A7"/>
    <mergeCell ref="F6:F7"/>
    <mergeCell ref="A2:F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2025-03-20T08:32:02Z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E91577DFD59A4060AE68B51ACDB5D6E1_13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